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RMartino\Downloads\"/>
    </mc:Choice>
  </mc:AlternateContent>
  <xr:revisionPtr revIDLastSave="0" documentId="8_{466E9F81-A3B7-4124-B5C0-05BC59A96E0C}" xr6:coauthVersionLast="47" xr6:coauthVersionMax="47" xr10:uidLastSave="{00000000-0000-0000-0000-000000000000}"/>
  <bookViews>
    <workbookView xWindow="-120" yWindow="-120" windowWidth="29040" windowHeight="15720" xr2:uid="{4ED5841E-5A99-4836-9363-FC037D688D7A}"/>
  </bookViews>
  <sheets>
    <sheet name="Tool" sheetId="1" r:id="rId1"/>
    <sheet name="Instructions" sheetId="3" r:id="rId2"/>
    <sheet name="Summary Projections Explanation" sheetId="5" r:id="rId3"/>
    <sheet name="Annual Financial Calculations" sheetId="4" r:id="rId4"/>
    <sheet name="Disclaimers" sheetId="7" r:id="rId5"/>
    <sheet name="Details" sheetId="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29" i="1"/>
  <c r="D18" i="4"/>
  <c r="D41" i="1"/>
  <c r="D5" i="4"/>
  <c r="N24" i="1"/>
  <c r="D14" i="4" s="1"/>
  <c r="D19" i="4"/>
  <c r="J34" i="1"/>
  <c r="B17" i="2"/>
  <c r="B16" i="2"/>
  <c r="B15" i="2"/>
  <c r="B14" i="2"/>
  <c r="D15" i="4" l="1"/>
  <c r="D16" i="4" s="1"/>
  <c r="N17" i="1"/>
  <c r="N18" i="1" s="1"/>
  <c r="N19" i="1" s="1"/>
  <c r="N25" i="1"/>
  <c r="C45" i="1"/>
  <c r="C44" i="1"/>
  <c r="C43" i="1"/>
  <c r="N23" i="1"/>
  <c r="D11" i="4" s="1"/>
  <c r="C46" i="1"/>
  <c r="D8" i="4" l="1"/>
  <c r="N21" i="1"/>
  <c r="N31" i="1" s="1"/>
  <c r="N28" i="1" l="1"/>
</calcChain>
</file>

<file path=xl/sharedStrings.xml><?xml version="1.0" encoding="utf-8"?>
<sst xmlns="http://schemas.openxmlformats.org/spreadsheetml/2006/main" count="217" uniqueCount="201">
  <si>
    <t>Read an important disclaimer before use.</t>
  </si>
  <si>
    <t>Roadway Dining</t>
  </si>
  <si>
    <t>Potential Annual Revenue from Dining Out NYC:</t>
  </si>
  <si>
    <t>Estimated Annual Loss of Revenue Due to Rain or Snow Events (-11%):</t>
  </si>
  <si>
    <t>Estimated Annual Gross Income from Dining Out NYC:</t>
  </si>
  <si>
    <t>4. Estimated average per person check amount (before tax &amp; tip):</t>
  </si>
  <si>
    <t>Cost of Goods Sold (COGS):</t>
  </si>
  <si>
    <t>Estimated Total Start Up Cost:</t>
  </si>
  <si>
    <t>Annual Revocable Consent Fee(s)</t>
  </si>
  <si>
    <t>Estimated First Year Profit/Loss (+/-)*</t>
  </si>
  <si>
    <t>From Your Outdoor Dining Operation</t>
  </si>
  <si>
    <t>Estimated Second Year Profit/Loss (+/-)*</t>
  </si>
  <si>
    <t>View annual financial calculations here</t>
  </si>
  <si>
    <t>* Key considerations:</t>
  </si>
  <si>
    <t>16. Annual outdoor electricity cost:</t>
  </si>
  <si>
    <t>17. Annual tableware replacement cost:</t>
  </si>
  <si>
    <t>19. License fee type(s) selected in #1:</t>
  </si>
  <si>
    <t> </t>
  </si>
  <si>
    <t>View cost and expense calculations here</t>
  </si>
  <si>
    <t>Back to tool</t>
  </si>
  <si>
    <t xml:space="preserve">#1: </t>
  </si>
  <si>
    <t>You can apply to this program to operate an outdoor dining setup on the sidewalk, roadway, or both.</t>
  </si>
  <si>
    <t>Use the drop-down menu to choose which you plan to apply for.</t>
  </si>
  <si>
    <t>#2:</t>
  </si>
  <si>
    <r>
      <rPr>
        <sz val="11"/>
        <color rgb="FF000000"/>
        <rFont val="Calibri"/>
        <family val="2"/>
      </rPr>
      <t xml:space="preserve">Enter the total number of customers you think you will serve in your </t>
    </r>
    <r>
      <rPr>
        <b/>
        <sz val="11"/>
        <color rgb="FF000000"/>
        <rFont val="Calibri"/>
        <family val="2"/>
      </rPr>
      <t xml:space="preserve">sidewalk </t>
    </r>
    <r>
      <rPr>
        <sz val="11"/>
        <color rgb="FF000000"/>
        <rFont val="Calibri"/>
        <family val="2"/>
      </rPr>
      <t>seating in ONE AVERAGE WEEK. Enter "0" if not using sidewalk seating.</t>
    </r>
  </si>
  <si>
    <t>#3:</t>
  </si>
  <si>
    <r>
      <rPr>
        <sz val="11"/>
        <color rgb="FF000000"/>
        <rFont val="Calibri"/>
        <family val="2"/>
      </rPr>
      <t xml:space="preserve">Enter the total number of customers you think you will serve in your </t>
    </r>
    <r>
      <rPr>
        <b/>
        <sz val="11"/>
        <color rgb="FF000000"/>
        <rFont val="Calibri"/>
        <family val="2"/>
      </rPr>
      <t xml:space="preserve">roadway </t>
    </r>
    <r>
      <rPr>
        <sz val="11"/>
        <color rgb="FF000000"/>
        <rFont val="Calibri"/>
        <family val="2"/>
      </rPr>
      <t>seating in ONE AVERAGE WEEK. Enter "0" if not using roadway seating.</t>
    </r>
  </si>
  <si>
    <t>#4:</t>
  </si>
  <si>
    <r>
      <rPr>
        <sz val="11"/>
        <color rgb="FF000000"/>
        <rFont val="Calibri"/>
        <family val="2"/>
      </rPr>
      <t xml:space="preserve">Enter your business's typical per-person check average (without tax or tip added).  </t>
    </r>
    <r>
      <rPr>
        <sz val="11"/>
        <color rgb="FF305496"/>
        <rFont val="Calibri"/>
        <family val="2"/>
      </rPr>
      <t>Adjust if you estimate your outdoor check average is different from indoor.</t>
    </r>
  </si>
  <si>
    <t>#5:</t>
  </si>
  <si>
    <t>Enter the Cost of Goods Sold percentage you typically use for your business.</t>
  </si>
  <si>
    <t>Cost of Goods Sold (COGS) is what you spend to purchase the food and beverage items you sell.</t>
  </si>
  <si>
    <r>
      <t xml:space="preserve">The formula used to determine your business's COGS Percentage is:  Cost of Goods Sold </t>
    </r>
    <r>
      <rPr>
        <i/>
        <sz val="12"/>
        <color rgb="FF305496"/>
        <rFont val="Calibri"/>
        <family val="2"/>
      </rPr>
      <t>÷</t>
    </r>
    <r>
      <rPr>
        <i/>
        <sz val="11"/>
        <color rgb="FF305496"/>
        <rFont val="Calibri"/>
        <family val="2"/>
      </rPr>
      <t xml:space="preserve"> Total Revenue (Sales)</t>
    </r>
  </si>
  <si>
    <t>#6:</t>
  </si>
  <si>
    <t>Enter your estimated total cost for buildout (design/construct/install) of your outdoor setup and other related one-time setup purchases.</t>
  </si>
  <si>
    <r>
      <rPr>
        <b/>
        <sz val="11"/>
        <color rgb="FF4472C4"/>
        <rFont val="Calibri"/>
        <family val="2"/>
      </rPr>
      <t>Sample Startup Checklist</t>
    </r>
    <r>
      <rPr>
        <b/>
        <i/>
        <sz val="11"/>
        <color rgb="FF4472C4"/>
        <rFont val="Calibri"/>
        <family val="2"/>
      </rPr>
      <t xml:space="preserve">:  </t>
    </r>
    <r>
      <rPr>
        <i/>
        <sz val="11"/>
        <color rgb="FF4472C4"/>
        <rFont val="Calibri"/>
        <family val="2"/>
      </rPr>
      <t>(Your checklist may include more or fewer items than included here.)</t>
    </r>
  </si>
  <si>
    <t>1. Design, build, and install of compliant setup(s)</t>
  </si>
  <si>
    <t>3. Furniture &amp; accessories (tables, chairs, umbrellas, etc.)</t>
  </si>
  <si>
    <t>2. Purchase &amp; install of optional outdoor lighting, heating units, planters and other decor</t>
  </si>
  <si>
    <t>3. Optional legal/professional fees (not required for application)</t>
  </si>
  <si>
    <t>4. Optional POS hardware (hand-held devices, etc.)</t>
  </si>
  <si>
    <t>5. Other</t>
  </si>
  <si>
    <t>#7:</t>
  </si>
  <si>
    <r>
      <rPr>
        <sz val="11"/>
        <color rgb="FF305496"/>
        <rFont val="Calibri"/>
        <family val="2"/>
        <scheme val="minor"/>
      </rPr>
      <t xml:space="preserve">An attorney or design professional is </t>
    </r>
    <r>
      <rPr>
        <u/>
        <sz val="11"/>
        <color rgb="FF305496"/>
        <rFont val="Calibri"/>
        <family val="2"/>
        <scheme val="minor"/>
      </rPr>
      <t>not</t>
    </r>
    <r>
      <rPr>
        <sz val="11"/>
        <color rgb="FF305496"/>
        <rFont val="Calibri"/>
        <family val="2"/>
        <scheme val="minor"/>
      </rPr>
      <t xml:space="preserve"> required for submission of your Dining Out NYC online application, but some business operators may prefer to have the support of a professional.</t>
    </r>
  </si>
  <si>
    <t>If you choose to hire a professional, enter the estimated cost for their services. Enter "0" if not applicable.</t>
  </si>
  <si>
    <t>#8:</t>
  </si>
  <si>
    <t>You may choose to purchase additional point-of-sale equipment to support operation of your outdoor dining setup(s).</t>
  </si>
  <si>
    <t>Please enter the estimated total cost for all additional equipment you wish to purchase. Enter "0" if not applicable.</t>
  </si>
  <si>
    <t>#9:</t>
  </si>
  <si>
    <t xml:space="preserve">Business pays a $1,050 license fee, covering the four-year license term, for roadway or sidewalk cafes, or $2,100 for both roadway and sidewalk cafes. </t>
  </si>
  <si>
    <t>This cost enters automatically based on your selection in #1.</t>
  </si>
  <si>
    <t>#10:</t>
  </si>
  <si>
    <t>Publication Notice Fee is estimated at $1000.  Final cost may be lower ($500-$1000) based on business location and other factors.</t>
  </si>
  <si>
    <t>These costs enter automatically.</t>
  </si>
  <si>
    <t>#11:</t>
  </si>
  <si>
    <t>Use of roadway setups is seasonal - they are allowed in the curb lane for eight (8) months of the year and must be kept in storage December-March.</t>
  </si>
  <si>
    <t>Enter estimated cost for annual winter breakdown and spring reinstall of your setup.</t>
  </si>
  <si>
    <t>#12:</t>
  </si>
  <si>
    <t>If you do not have the space to store your setup inside your location, enter the estimated cost for annual storage of your setup at an external location.</t>
  </si>
  <si>
    <t>#13:</t>
  </si>
  <si>
    <t>Enter estimated cost for the Liquor Liability Insurance coverage required by the Dining Out NYC program. (If applicable)</t>
  </si>
  <si>
    <t>The program requires that any business where alcohol is served carry Liquor Liability Insurance naming the City of New York as an additional insured in the amount of $1M per occurrence.</t>
  </si>
  <si>
    <t>If your business already carries Liquor Liability Insurance in this amount, there is no additional up front cost involved.</t>
  </si>
  <si>
    <r>
      <rPr>
        <sz val="11"/>
        <color rgb="FF4472C4"/>
        <rFont val="Calibri"/>
        <family val="2"/>
      </rPr>
      <t>Liquor Liability insurance cost is based on your business's annual alcohol sales, so cost may increase if you sell more alcoholic beverages based on your additional seating capacity</t>
    </r>
    <r>
      <rPr>
        <sz val="11"/>
        <color rgb="FF444444"/>
        <rFont val="Calibri"/>
        <family val="2"/>
      </rPr>
      <t>.</t>
    </r>
  </si>
  <si>
    <t>Restaurants will also be required to maintain the following standard business insurances:</t>
  </si>
  <si>
    <t>Commercial General Liability insurance naming the City of New York as an additional insured in the amount of $1M per occurrence/$2M aggregate.</t>
  </si>
  <si>
    <t>Workers’ Compensation, Employers Liability, and Disability Benefits Insurance per statutory limits.</t>
  </si>
  <si>
    <t>Commercial Automobile Liability Insurance (if automobiles are utilized) in the amount of $1M each accident.</t>
  </si>
  <si>
    <t>#14:</t>
  </si>
  <si>
    <t>Enter estimated cost for additional outdoor pest control service required by the Dining Out NYC program.</t>
  </si>
  <si>
    <t>A certification is required that you have entered into a contract with a licensed pest control professional that includes pest control services for the sidewalk cafe or roadway cafe.</t>
  </si>
  <si>
    <t>Discuss with your extermination company to determine any additional cost for servicing your outdoor dining setups.</t>
  </si>
  <si>
    <t>#15:</t>
  </si>
  <si>
    <t>Your outdoor setup(s) may require some minor repair and maintenance throughout the year due to wear and tear.</t>
  </si>
  <si>
    <t>Enter the estimated annual cost for minor repairs and maintenance of your outdoor setup(s).</t>
  </si>
  <si>
    <t xml:space="preserve"> </t>
  </si>
  <si>
    <t>#16:</t>
  </si>
  <si>
    <t>The electricity required to run optional outdoor electrical components (heaters, fans, lighting) will depend on your choices.</t>
  </si>
  <si>
    <t>Enter the estimated annual cost to provide electrical power to your outdoor setup(s). (If applicable.)</t>
  </si>
  <si>
    <t>#17:</t>
  </si>
  <si>
    <t>Enter the estimated annual cost to replace tableware (plates, glassware, cutlery, napkins, etc.) used in your outdoor setups due to loss or breakage.</t>
  </si>
  <si>
    <t>#18:</t>
  </si>
  <si>
    <t>Enter the estimated total annual labor cost associated with staffing your outdoor dining setups. Enter "0" if no additional labor will be needed.</t>
  </si>
  <si>
    <t>#19:</t>
  </si>
  <si>
    <t>The applicable license fee type will populate automatically based on your entry in #1.</t>
  </si>
  <si>
    <t>#20:</t>
  </si>
  <si>
    <t>The program's revocable consent fee tier is based on a business's location.</t>
  </si>
  <si>
    <r>
      <rPr>
        <u/>
        <sz val="11"/>
        <color rgb="FF000000"/>
        <rFont val="Calibri"/>
        <family val="2"/>
        <scheme val="minor"/>
      </rPr>
      <t>Use the DOT Fee Zone map</t>
    </r>
    <r>
      <rPr>
        <sz val="11"/>
        <color rgb="FF000000"/>
        <rFont val="Calibri"/>
        <family val="2"/>
        <scheme val="minor"/>
      </rPr>
      <t xml:space="preserve"> to locate your business and identify your zone - Enter this zone number here</t>
    </r>
    <r>
      <rPr>
        <u/>
        <sz val="11"/>
        <color rgb="FF000000"/>
        <rFont val="Calibri"/>
        <family val="2"/>
        <scheme val="minor"/>
      </rPr>
      <t>.</t>
    </r>
  </si>
  <si>
    <t>#21:</t>
  </si>
  <si>
    <t>The program's revocable consent fee is also based on the total square footage of your outdoor setup(s) - Length x Width</t>
  </si>
  <si>
    <r>
      <rPr>
        <sz val="11"/>
        <color rgb="FF000000"/>
        <rFont val="Calibri"/>
        <family val="2"/>
      </rPr>
      <t>If applying for a sidewalk setup, enter the proposed length of your sidewalk setup</t>
    </r>
    <r>
      <rPr>
        <sz val="11"/>
        <color rgb="FF305496"/>
        <rFont val="Calibri"/>
        <family val="2"/>
      </rPr>
      <t xml:space="preserve"> (length = the measurement running parallel with your building facade).</t>
    </r>
  </si>
  <si>
    <t>#22:</t>
  </si>
  <si>
    <r>
      <rPr>
        <sz val="11"/>
        <color rgb="FF000000"/>
        <rFont val="Calibri"/>
        <family val="2"/>
        <scheme val="minor"/>
      </rPr>
      <t xml:space="preserve">If applying for a sidewalk setup, enter the proposed width of your sidewalk setup </t>
    </r>
    <r>
      <rPr>
        <sz val="11"/>
        <color rgb="FF305496"/>
        <rFont val="Calibri"/>
        <family val="2"/>
        <scheme val="minor"/>
      </rPr>
      <t>(width = the measurement running perpendicular to your building facade).</t>
    </r>
  </si>
  <si>
    <t>#23:</t>
  </si>
  <si>
    <r>
      <rPr>
        <sz val="11"/>
        <color rgb="FF000000"/>
        <rFont val="Calibri"/>
        <family val="2"/>
        <scheme val="minor"/>
      </rPr>
      <t xml:space="preserve">If applying for a roadway setup, enter the proposed length of your roadway setup </t>
    </r>
    <r>
      <rPr>
        <sz val="11"/>
        <color rgb="FF305496"/>
        <rFont val="Calibri"/>
        <family val="2"/>
        <scheme val="minor"/>
      </rPr>
      <t>(length = the measurement running parallel with your building facade).</t>
    </r>
  </si>
  <si>
    <t>#24:</t>
  </si>
  <si>
    <r>
      <rPr>
        <sz val="11"/>
        <color rgb="FF000000"/>
        <rFont val="Calibri"/>
        <family val="2"/>
        <scheme val="minor"/>
      </rPr>
      <t xml:space="preserve">If applying for a roadway setup, enter the proposed width of your roadway setup </t>
    </r>
    <r>
      <rPr>
        <sz val="11"/>
        <color rgb="FF305496"/>
        <rFont val="Calibri"/>
        <family val="2"/>
        <scheme val="minor"/>
      </rPr>
      <t>(width = the measurement running perpendicular to your building facade).</t>
    </r>
  </si>
  <si>
    <t>Explanation of the SUMMARY PROJECTIONS:</t>
  </si>
  <si>
    <t>Please note the projections in this section are not guaranteed, and are based on information you have provided.</t>
  </si>
  <si>
    <t>The information should be used to help you determine whether participation in the Dining Out NYC outdoor program is right for your business.</t>
  </si>
  <si>
    <t>Potential Annual Revenue from Dining Out NYC</t>
  </si>
  <si>
    <t>This is the estimated amount of revenue your outdoor setup(s) will generate annually based on the information you have provided.</t>
  </si>
  <si>
    <t>You can adjust your entries to see how different inputs affect this and other summary projections.</t>
  </si>
  <si>
    <t>Estimated Revenue Loss Due to Moderate-to-Severe Rain or Snowfall (-11%)</t>
  </si>
  <si>
    <t>This estimated percentage is based on National Weather Service (Central Park, NYC) data for 2023.</t>
  </si>
  <si>
    <t>This is the estimated loss of potential revenue due to an assumed inability to operate outdoors because of moderate-to-severe rain or snowfall.</t>
  </si>
  <si>
    <t>This percentage does not include additional days lost due to heavy wind or extreme temperatures, so may be higher or lower depending on actual weather.</t>
  </si>
  <si>
    <t>Estimated Annual Gross Income from Dining Out NYC</t>
  </si>
  <si>
    <t>The estimated annual gross income is calculated by subtracting the 11% loss due to inclement weather from your estimated annual revenue.</t>
  </si>
  <si>
    <t>This estimate may be higher or lower depending on actual revenue loss due to weather.</t>
  </si>
  <si>
    <t>Cost of Goods Sold (COGS)</t>
  </si>
  <si>
    <t>Cost of Goods Sold (COGS) is what you spend to purchase the food and beverage items you sell. Your COGS is the percentage (entered in #5) of your estimated annual gross income.</t>
  </si>
  <si>
    <t>Estimated Total Start Up Cost (One-Time)</t>
  </si>
  <si>
    <t>This is the estimated total cost to your business to purchase everything needed for Day 1 of service in your outdoor setup(s).</t>
  </si>
  <si>
    <t>Your total estimated one-time startup cost is based on the total of your entries in Section C.</t>
  </si>
  <si>
    <t xml:space="preserve">You can access free assistance to apply to available loan and grant resources, including federal, state, local, and private funds. </t>
  </si>
  <si>
    <t>Estimated Annual Operating Expenses</t>
  </si>
  <si>
    <t>This is the estimated annual cost of operating your outdoor dining setup(s) based on the total of your entries in Section D, plus annual Revocable Consent Fee.</t>
  </si>
  <si>
    <t>Revocable Consent Fee (paid each year of the 4-year term) is based on your business's location and outdoor setup square footage</t>
  </si>
  <si>
    <t>The total Revocable Consent Fee will automatically compute based on the DOT fee zone and square footage inputs you entered.</t>
  </si>
  <si>
    <t>Your Estimated First Year Profit/Loss (+/-)</t>
  </si>
  <si>
    <t>This is your estimated annual gross income minus all estimated costs shown in Lines B, C, D, and E.</t>
  </si>
  <si>
    <t>This is an estimate of how much your business made or lost from your outdoor dining operation at the end of Year 1.</t>
  </si>
  <si>
    <t>Your "First Year" begins on the first day you start operating your outdoor dining service.</t>
  </si>
  <si>
    <t>Note: This number relates only to your outdoor dining and is separate and apart from the rest of your business's operation.</t>
  </si>
  <si>
    <t>Your Estimated Second Year Profit/Loss (+/-)</t>
  </si>
  <si>
    <t>This is your estimated annual gross income minus your COGS (in line B) and estimated annual operating expenses (in line D).</t>
  </si>
  <si>
    <t>This estimate assumes no additional start-up costs and all else held constant.</t>
  </si>
  <si>
    <t>Note: Program Fees are not included in this calculation but will be expensed every 4 years</t>
  </si>
  <si>
    <t xml:space="preserve">Annual Financial Calculations </t>
  </si>
  <si>
    <t>Estimated Revenue</t>
  </si>
  <si>
    <t>Total Guests per week X check average - multiplied by length of time Sidewalk and/or Roadway dining setups operate</t>
  </si>
  <si>
    <t>52 weeks per year (for Sidewalk), 34 weeks per year (for Roadway)</t>
  </si>
  <si>
    <t>Estimated COGS based on Estimated Revenue</t>
  </si>
  <si>
    <t>COGS percentage X estimated annual revenue</t>
  </si>
  <si>
    <t>Sum of all start-up expenses in section C</t>
  </si>
  <si>
    <t>Annual Expenses:</t>
  </si>
  <si>
    <t>Annualized estimated business expenses:</t>
  </si>
  <si>
    <t>Sum of all annual business expenses in section D</t>
  </si>
  <si>
    <t>See E below</t>
  </si>
  <si>
    <t>Revocable Consent Fees</t>
  </si>
  <si>
    <t>Revocable Consent Fee (Sidewalk):</t>
  </si>
  <si>
    <t>DOT Zone Rate X total sq. feet of sidewalk seating</t>
  </si>
  <si>
    <t>Revocable Consent Fee (Roadway):</t>
  </si>
  <si>
    <t>DOT Zone Rate X total sq. feet of roadway seating</t>
  </si>
  <si>
    <t>DISCLAIMERS – Dining out NYC Cost Estimation Tool</t>
  </si>
  <si>
    <t>This Disclaimer, in addition to the Terms of Use and the Privacy Policy contained on this website, governs your access to and use of the Dining Out NYC Cost Estimation Tool (the “Tool”). Please read the Disclaimer before using the Tool. By using the website or the Tool you agree to be bound by the Disclaimer, NYC.gov’s Terms of Use, and NYC.gov’s Privacy Policy.</t>
  </si>
  <si>
    <t>1. Disclaimer of Liability</t>
  </si>
  <si>
    <t>Nothing contained in or displayed on this website or in connection with the use of the Tool constitutes or is intended to constitute legal, financial, business, or any other form of professional advice by the City or any of its agencies, officers, employees, agents, attorneys, or representatives. The information on this website and the information generated through the Tool are being provided for general informational purposes only and should not be used as a substitute for any professional advice. If you need specific advice (tax, legal, accounting, business, etc.), please seek a professional who is licensed or knowledgeable in that area before engaging in any transaction.</t>
  </si>
  <si>
    <t>2. Warranty Disclaimer</t>
  </si>
  <si>
    <t>Your access to and use of this website or the Tool is at your own risk. All information contained on this website and any information generated by the Tool is provided in good faith, however, the City makes no representation or warranty of any kind, express or implied, regarding the accuracy, adequacy, validity, reliability, suitability, availability or completeness of the information provided. Under no circumstances will the City be held responsible or liable in any way for any claims, damages, losses, expenses, costs or liabilities whatsoever (including, without limitation, any direct or indirect damages for loss of profits, business interruption or loss of information) resulting or arising directly or indirectly with your use of, or inability to use, the website or the Tool, or from your reliance on the information on this website or information generated by the Tool. To the full extent permissible by law, neither the City or any of its agencies, officers, employees, agents, attorneys, or representatives are liable or responsible for any errors or omissions on this website or the Tool and are not responsible for any damage you may suffer as a result of using these resources.</t>
  </si>
  <si>
    <t>3. “As Is” Disclaimer</t>
  </si>
  <si>
    <t>By using the website or the Tool, you understand and agree that the information provided on this website and any information generated by the Tool is provided to you on an “as is” and “as available” basis. Without limiting the foregoing, to the full extent permitted by law, the City disclaims all warranties, express or implied, of merchantability, fitness for a particular purpose with respect to the quality, content, accuracy, completeness, currency, freedom from interruption, freedom from computer virus, freedom from errors or omissions, and noninfringement. The City makes no representations or warranties of any kind with respect to any of the information provided on the website or through the Tool, including any representation or warranty that the information (i) will meet your requirements or expectations, (ii) will be free from errors or defects; or (iii) will provide accurate financial estimations.</t>
  </si>
  <si>
    <t>4. Intellectual Property Rights</t>
  </si>
  <si>
    <t>The City retains all right, title, and interest in and to the Tool, including without limitation all graphics, user interfaces, databases, functionality, software, website designs, graphics, logos, and trademarks or service marks. The Terms of Use do not grant you any intellectual property license or rights in or to the Tool or any of its components.</t>
  </si>
  <si>
    <t>Dining Out NYC Options</t>
  </si>
  <si>
    <t>DOT Tier</t>
  </si>
  <si>
    <t>Roadway</t>
  </si>
  <si>
    <t>Sidewalk</t>
  </si>
  <si>
    <t>Sidewalk Dining</t>
  </si>
  <si>
    <t>Both</t>
  </si>
  <si>
    <t>Guidance language</t>
  </si>
  <si>
    <t>if loss</t>
  </si>
  <si>
    <t>if profit</t>
  </si>
  <si>
    <t>if neg cash flow year one</t>
  </si>
  <si>
    <t>check</t>
  </si>
  <si>
    <t>21. Length of Sidewalk setup:</t>
  </si>
  <si>
    <t>22. Width of Sidewalk setup:</t>
  </si>
  <si>
    <t>23. Length of Roadway setup:</t>
  </si>
  <si>
    <t>24. Width of Roadway setup:</t>
  </si>
  <si>
    <t>DINING OUT NYC Financial Estimator</t>
  </si>
  <si>
    <t>Instructions and guidance for completing the questionnaire.</t>
  </si>
  <si>
    <t>QUESTIONNAIRE</t>
  </si>
  <si>
    <t>SUMMARY PROJECTIONS</t>
  </si>
  <si>
    <t>Explanation of Summary Projections</t>
  </si>
  <si>
    <t>Estimate your costs of and revenue from participation in Dining Out NYC</t>
  </si>
  <si>
    <t>1. Sidewalk setup, roadway setup, or both?</t>
  </si>
  <si>
    <t>Select one from drop-down:</t>
  </si>
  <si>
    <t>7. One-time legal/professional fees (if applicable):</t>
  </si>
  <si>
    <r>
      <t>20. DOT Fee Zone</t>
    </r>
    <r>
      <rPr>
        <b/>
        <sz val="11"/>
        <color rgb="FF4472C4"/>
        <rFont val="Calibri"/>
        <family val="2"/>
      </rPr>
      <t xml:space="preserve"> (</t>
    </r>
    <r>
      <rPr>
        <b/>
        <u/>
        <sz val="11"/>
        <color rgb="FF4472C4"/>
        <rFont val="Calibri"/>
        <family val="2"/>
      </rPr>
      <t>Determine your zone on this map</t>
    </r>
    <r>
      <rPr>
        <b/>
        <sz val="11"/>
        <color rgb="FF4472C4"/>
        <rFont val="Calibri"/>
        <family val="2"/>
      </rPr>
      <t>)</t>
    </r>
    <r>
      <rPr>
        <b/>
        <sz val="11"/>
        <color rgb="FF000000"/>
        <rFont val="Calibri"/>
        <family val="2"/>
      </rPr>
      <t>:</t>
    </r>
  </si>
  <si>
    <t>10. Refundable Security Deposit(s) &amp; one-time hearing notice fee</t>
  </si>
  <si>
    <t>5. Your business' average Cost of Goods Sold (COGS) percentage</t>
  </si>
  <si>
    <r>
      <t xml:space="preserve">2. Estimated total number of guests that will dine in your 
</t>
    </r>
    <r>
      <rPr>
        <b/>
        <u/>
        <sz val="12"/>
        <color rgb="FF000000"/>
        <rFont val="Calibri"/>
        <family val="2"/>
        <scheme val="minor"/>
      </rPr>
      <t>sidewalk</t>
    </r>
    <r>
      <rPr>
        <b/>
        <sz val="12"/>
        <color rgb="FF000000"/>
        <rFont val="Calibri"/>
        <family val="2"/>
        <scheme val="minor"/>
      </rPr>
      <t xml:space="preserve"> setup in a typical WEEK:</t>
    </r>
  </si>
  <si>
    <r>
      <t xml:space="preserve">3. Estimated total number of guests that will dine in your 
</t>
    </r>
    <r>
      <rPr>
        <b/>
        <u/>
        <sz val="12"/>
        <color rgb="FF000000"/>
        <rFont val="Calibri"/>
        <family val="2"/>
      </rPr>
      <t>roadway</t>
    </r>
    <r>
      <rPr>
        <b/>
        <sz val="12"/>
        <color rgb="FF000000"/>
        <rFont val="Calibri"/>
        <family val="2"/>
      </rPr>
      <t xml:space="preserve"> setup in a typical WEEK:</t>
    </r>
  </si>
  <si>
    <t>6. Total build-out cost for all components of your outdoor dining setup(s):</t>
  </si>
  <si>
    <t>8. POS equipment for outdoor use only (if applicable)</t>
  </si>
  <si>
    <t>9. 4 Year Program License Fee</t>
  </si>
  <si>
    <t>11. Total annual setup and breakdown cost (roadway only):</t>
  </si>
  <si>
    <t>12. Annual storage cost (roadway only):</t>
  </si>
  <si>
    <t>14. Annual outdoor pest control service cost:</t>
  </si>
  <si>
    <t>13. Additional insurance coverage cost (if applicable):</t>
  </si>
  <si>
    <t>15.  Annual setup repair &amp; maintenance cost:</t>
  </si>
  <si>
    <t>18. Annual additional labor cost for outdoor operation:</t>
  </si>
  <si>
    <r>
      <t xml:space="preserve">Enter the </t>
    </r>
    <r>
      <rPr>
        <b/>
        <u/>
        <sz val="14"/>
        <color rgb="FF000000"/>
        <rFont val="Calibri"/>
        <family val="2"/>
      </rPr>
      <t>estimated</t>
    </r>
    <r>
      <rPr>
        <b/>
        <sz val="14"/>
        <color rgb="FF000000"/>
        <rFont val="Calibri"/>
        <family val="2"/>
      </rPr>
      <t xml:space="preserve"> cost for each of the following:
</t>
    </r>
    <r>
      <rPr>
        <sz val="14"/>
        <color rgb="FF000000"/>
        <rFont val="Calibri"/>
        <family val="2"/>
      </rPr>
      <t>If item is not applicable to your operation, enter "0".</t>
    </r>
  </si>
  <si>
    <t>Input your response to each question in the corresponding field - If item is not applicable to your operation, enter "0".</t>
  </si>
  <si>
    <t>1. Profit/Loss (+/-) estimates shown here are specific to your outdoor dining operation only and based on the information you entered in the Questionnaire section.</t>
  </si>
  <si>
    <t>2. The Estimated First Year Profit/Loss shown includes all one-time estimated total startup costs entered in Section C plus the annual Revocable Consent Fee(s). The Estimated Second Year Profit/Loss shown above will be higher if other annual costs &amp; revenue remain the same.</t>
  </si>
  <si>
    <t>Estimated Total Start-Up Cost:</t>
  </si>
  <si>
    <t>Estimated Total Annual Operating Expenses:</t>
  </si>
  <si>
    <t>The following instructions will help guide completion of the Dining Out NYC Financial Estimator:</t>
  </si>
  <si>
    <t xml:space="preserve"> $2,500 Security Deposit is required for roadway setup; $1500 Security Deposit for sidewalk setup,  pursuant to the revocable consent agreement. $4,000 if you are applying for both.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</si>
</sst>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_(&quot;$&quot;* #,##0_);_(&quot;$&quot;* \(#,##0\);_(&quot;$&quot;* &quot;-&quot;??_);_(@_)"/>
  </numFmts>
  <fonts count="95" x14ac:knownFonts="1">
    <font>
      <sz val="11"/>
      <color theme="1"/>
      <name val="Calibri"/>
      <family val="2"/>
      <scheme val="minor"/>
    </font>
    <font>
      <i/>
      <sz val="11"/>
      <color theme="1"/>
      <name val="Calibri"/>
      <family val="2"/>
      <scheme val="minor"/>
    </font>
    <font>
      <sz val="11"/>
      <color theme="1"/>
      <name val="Calibri"/>
      <family val="2"/>
      <scheme val="minor"/>
    </font>
    <font>
      <u/>
      <sz val="11"/>
      <color theme="1"/>
      <name val="Calibri"/>
      <family val="2"/>
      <scheme val="minor"/>
    </font>
    <font>
      <sz val="11"/>
      <color rgb="FFFF0000"/>
      <name val="Calibri"/>
      <family val="2"/>
      <scheme val="minor"/>
    </font>
    <font>
      <i/>
      <u/>
      <sz val="11"/>
      <color theme="4"/>
      <name val="Calibri"/>
      <family val="2"/>
      <scheme val="minor"/>
    </font>
    <font>
      <sz val="12"/>
      <color theme="1"/>
      <name val="Calibri"/>
      <family val="2"/>
      <scheme val="minor"/>
    </font>
    <font>
      <i/>
      <sz val="12"/>
      <color rgb="FFFF0000"/>
      <name val="Calibri"/>
      <family val="2"/>
      <scheme val="minor"/>
    </font>
    <font>
      <i/>
      <sz val="12"/>
      <color theme="1"/>
      <name val="Calibri"/>
      <family val="2"/>
      <scheme val="minor"/>
    </font>
    <font>
      <b/>
      <u/>
      <sz val="14"/>
      <color theme="1"/>
      <name val="Calibri"/>
      <family val="2"/>
      <scheme val="minor"/>
    </font>
    <font>
      <sz val="16"/>
      <color rgb="FF00B050"/>
      <name val="Calibri"/>
      <family val="2"/>
      <scheme val="minor"/>
    </font>
    <font>
      <sz val="11"/>
      <color rgb="FF000000"/>
      <name val="Calibri"/>
      <family val="2"/>
      <scheme val="minor"/>
    </font>
    <font>
      <b/>
      <u/>
      <sz val="11"/>
      <color theme="1"/>
      <name val="Calibri"/>
      <family val="2"/>
      <scheme val="minor"/>
    </font>
    <font>
      <sz val="11"/>
      <color rgb="FF000000"/>
      <name val="Calibri"/>
      <family val="2"/>
    </font>
    <font>
      <sz val="11"/>
      <color rgb="FFFF0000"/>
      <name val="Calibri"/>
      <family val="2"/>
    </font>
    <font>
      <sz val="11"/>
      <color theme="4" tint="-0.249977111117893"/>
      <name val="Calibri"/>
      <family val="2"/>
      <scheme val="minor"/>
    </font>
    <font>
      <sz val="11"/>
      <color rgb="FF305496"/>
      <name val="Calibri"/>
      <family val="2"/>
      <scheme val="minor"/>
    </font>
    <font>
      <b/>
      <sz val="14"/>
      <color rgb="FF000000"/>
      <name val="Calibri"/>
      <family val="2"/>
      <scheme val="minor"/>
    </font>
    <font>
      <b/>
      <u/>
      <sz val="14"/>
      <color rgb="FF000000"/>
      <name val="Calibri"/>
      <family val="2"/>
      <scheme val="minor"/>
    </font>
    <font>
      <sz val="18"/>
      <color rgb="FF000000"/>
      <name val="Calibri"/>
      <family val="2"/>
    </font>
    <font>
      <sz val="11"/>
      <color theme="4" tint="-0.249977111117893"/>
      <name val="Calibri"/>
      <family val="2"/>
    </font>
    <font>
      <sz val="11"/>
      <color theme="9"/>
      <name val="Calibri"/>
      <family val="2"/>
      <scheme val="minor"/>
    </font>
    <font>
      <b/>
      <sz val="11"/>
      <color theme="1"/>
      <name val="Calibri"/>
      <family val="2"/>
      <scheme val="minor"/>
    </font>
    <font>
      <sz val="11"/>
      <color theme="9" tint="-0.499984740745262"/>
      <name val="Calibri"/>
      <family val="2"/>
      <scheme val="minor"/>
    </font>
    <font>
      <i/>
      <sz val="11"/>
      <color rgb="FFFF0000"/>
      <name val="Calibri"/>
      <family val="2"/>
      <scheme val="minor"/>
    </font>
    <font>
      <b/>
      <u/>
      <sz val="20"/>
      <color theme="1"/>
      <name val="Calibri"/>
      <family val="2"/>
      <scheme val="minor"/>
    </font>
    <font>
      <b/>
      <sz val="24"/>
      <name val="Calibri"/>
      <family val="2"/>
      <scheme val="minor"/>
    </font>
    <font>
      <u/>
      <sz val="11"/>
      <color theme="10"/>
      <name val="Calibri"/>
      <family val="2"/>
      <scheme val="minor"/>
    </font>
    <font>
      <i/>
      <sz val="11"/>
      <color rgb="FFFF0000"/>
      <name val="Calibri"/>
      <family val="2"/>
    </font>
    <font>
      <sz val="12"/>
      <name val="Calibri"/>
      <family val="2"/>
      <scheme val="minor"/>
    </font>
    <font>
      <sz val="11"/>
      <color rgb="FF305496"/>
      <name val="Calibri"/>
      <family val="2"/>
    </font>
    <font>
      <sz val="11"/>
      <color theme="1"/>
      <name val="Calibri"/>
      <family val="2"/>
    </font>
    <font>
      <sz val="11"/>
      <color theme="4" tint="-0.249977111117893"/>
      <name val="Calibri"/>
      <family val="2"/>
      <charset val="1"/>
    </font>
    <font>
      <sz val="11"/>
      <color rgb="FF000000"/>
      <name val="Calibri"/>
      <family val="2"/>
      <charset val="1"/>
    </font>
    <font>
      <b/>
      <u/>
      <sz val="14"/>
      <color rgb="FFC00000"/>
      <name val="Calibri"/>
      <family val="2"/>
      <scheme val="minor"/>
    </font>
    <font>
      <b/>
      <u/>
      <sz val="11"/>
      <color rgb="FFC00000"/>
      <name val="Calibri"/>
      <family val="2"/>
      <scheme val="minor"/>
    </font>
    <font>
      <b/>
      <sz val="11"/>
      <color rgb="FF000000"/>
      <name val="Calibri"/>
      <family val="2"/>
    </font>
    <font>
      <i/>
      <sz val="12"/>
      <color rgb="FFC00000"/>
      <name val="Calibri"/>
      <family val="2"/>
      <scheme val="minor"/>
    </font>
    <font>
      <b/>
      <i/>
      <u/>
      <sz val="14"/>
      <color rgb="FFC00000"/>
      <name val="Calibri"/>
      <family val="2"/>
      <scheme val="minor"/>
    </font>
    <font>
      <b/>
      <i/>
      <u/>
      <sz val="11"/>
      <color rgb="FFC00000"/>
      <name val="Calibri"/>
      <family val="2"/>
      <scheme val="minor"/>
    </font>
    <font>
      <b/>
      <i/>
      <u/>
      <sz val="11"/>
      <color theme="1"/>
      <name val="Calibri"/>
      <family val="2"/>
      <scheme val="minor"/>
    </font>
    <font>
      <i/>
      <sz val="12"/>
      <color rgb="FF305496"/>
      <name val="Calibri"/>
      <family val="2"/>
    </font>
    <font>
      <i/>
      <sz val="11"/>
      <color rgb="FF305496"/>
      <name val="Calibri"/>
      <family val="2"/>
    </font>
    <font>
      <i/>
      <sz val="11"/>
      <color theme="4" tint="-0.249977111117893"/>
      <name val="Calibri"/>
      <family val="2"/>
      <scheme val="minor"/>
    </font>
    <font>
      <b/>
      <u/>
      <sz val="14"/>
      <color rgb="FFC00000"/>
      <name val="Calibri"/>
      <family val="2"/>
    </font>
    <font>
      <i/>
      <sz val="12"/>
      <color rgb="FFC00000"/>
      <name val="Calibri"/>
      <family val="2"/>
    </font>
    <font>
      <u/>
      <sz val="12"/>
      <color rgb="FF000000"/>
      <name val="Calibri"/>
      <family val="2"/>
    </font>
    <font>
      <b/>
      <u/>
      <sz val="12"/>
      <color rgb="FF000000"/>
      <name val="Calibri"/>
      <family val="2"/>
    </font>
    <font>
      <b/>
      <sz val="11"/>
      <color rgb="FF444444"/>
      <name val="Calibri"/>
      <family val="2"/>
    </font>
    <font>
      <sz val="11"/>
      <color rgb="FF444444"/>
      <name val="Calibri"/>
      <family val="2"/>
    </font>
    <font>
      <i/>
      <sz val="11"/>
      <color rgb="FF444444"/>
      <name val="Calibri"/>
      <family val="2"/>
    </font>
    <font>
      <sz val="12"/>
      <color rgb="FF000000"/>
      <name val="Calibri"/>
      <family val="2"/>
    </font>
    <font>
      <i/>
      <sz val="12"/>
      <color rgb="FF000000"/>
      <name val="Calibri"/>
      <family val="2"/>
    </font>
    <font>
      <sz val="13.5"/>
      <color rgb="FF000000"/>
      <name val="Times New Roman"/>
      <family val="1"/>
    </font>
    <font>
      <b/>
      <sz val="13.5"/>
      <color rgb="FF000000"/>
      <name val="Times New Roman"/>
      <family val="1"/>
    </font>
    <font>
      <sz val="11"/>
      <color theme="0"/>
      <name val="Calibri"/>
      <family val="2"/>
      <scheme val="minor"/>
    </font>
    <font>
      <sz val="20"/>
      <color theme="0"/>
      <name val="Calibri"/>
      <family val="2"/>
      <scheme val="minor"/>
    </font>
    <font>
      <u/>
      <sz val="14"/>
      <color rgb="FF000000"/>
      <name val="Calibri"/>
      <family val="2"/>
      <scheme val="minor"/>
    </font>
    <font>
      <b/>
      <sz val="20"/>
      <color theme="0"/>
      <name val="Calibri"/>
      <family val="2"/>
      <scheme val="minor"/>
    </font>
    <font>
      <b/>
      <sz val="24"/>
      <color rgb="FFFFFFFF"/>
      <name val="Calibri"/>
      <family val="2"/>
      <scheme val="minor"/>
    </font>
    <font>
      <sz val="14"/>
      <name val="Calibri"/>
      <family val="2"/>
      <scheme val="minor"/>
    </font>
    <font>
      <sz val="14"/>
      <color theme="1"/>
      <name val="Calibri"/>
      <family val="2"/>
      <scheme val="minor"/>
    </font>
    <font>
      <b/>
      <sz val="11"/>
      <color theme="0"/>
      <name val="Calibri"/>
      <family val="2"/>
      <scheme val="minor"/>
    </font>
    <font>
      <b/>
      <u/>
      <sz val="14"/>
      <color rgb="FFFF0000"/>
      <name val="Calibri"/>
      <family val="2"/>
      <scheme val="minor"/>
    </font>
    <font>
      <b/>
      <sz val="14"/>
      <color theme="0"/>
      <name val="Calibri"/>
      <family val="2"/>
      <scheme val="minor"/>
    </font>
    <font>
      <b/>
      <sz val="12"/>
      <color theme="1"/>
      <name val="Calibri"/>
      <family val="2"/>
      <scheme val="minor"/>
    </font>
    <font>
      <sz val="11"/>
      <color theme="4"/>
      <name val="Calibri"/>
      <family val="2"/>
      <scheme val="minor"/>
    </font>
    <font>
      <b/>
      <sz val="11"/>
      <color rgb="FF4472C4"/>
      <name val="Calibri"/>
      <family val="2"/>
    </font>
    <font>
      <b/>
      <i/>
      <sz val="11"/>
      <color rgb="FF4472C4"/>
      <name val="Calibri"/>
      <family val="2"/>
    </font>
    <font>
      <i/>
      <sz val="11"/>
      <color rgb="FF4472C4"/>
      <name val="Calibri"/>
      <family val="2"/>
    </font>
    <font>
      <sz val="11"/>
      <color rgb="FF444444"/>
      <name val="Calibri"/>
      <family val="2"/>
      <charset val="1"/>
    </font>
    <font>
      <sz val="11"/>
      <color theme="4"/>
      <name val="Calibri"/>
      <family val="2"/>
      <charset val="1"/>
    </font>
    <font>
      <sz val="11"/>
      <color theme="4"/>
      <name val="Calibri"/>
      <family val="2"/>
    </font>
    <font>
      <sz val="11"/>
      <color rgb="FF4472C4"/>
      <name val="Calibri"/>
      <family val="2"/>
    </font>
    <font>
      <b/>
      <u/>
      <sz val="11"/>
      <color rgb="FF000000"/>
      <name val="Calibri"/>
      <family val="2"/>
      <scheme val="minor"/>
    </font>
    <font>
      <b/>
      <sz val="14"/>
      <color rgb="FF000000"/>
      <name val="Calibri"/>
      <family val="2"/>
    </font>
    <font>
      <b/>
      <u/>
      <sz val="20"/>
      <color rgb="FF000000"/>
      <name val="Calibri"/>
      <family val="2"/>
      <scheme val="minor"/>
    </font>
    <font>
      <u/>
      <sz val="12"/>
      <color rgb="FF0563C1"/>
      <name val="Calibri"/>
      <family val="2"/>
      <scheme val="minor"/>
    </font>
    <font>
      <i/>
      <sz val="11"/>
      <color theme="4"/>
      <name val="Calibri"/>
      <family val="2"/>
    </font>
    <font>
      <b/>
      <sz val="12"/>
      <color rgb="FF000000"/>
      <name val="Calibri"/>
      <family val="2"/>
      <scheme val="minor"/>
    </font>
    <font>
      <b/>
      <sz val="12"/>
      <color rgb="FF000000"/>
      <name val="Calibri"/>
      <family val="2"/>
    </font>
    <font>
      <sz val="14"/>
      <color rgb="FF000000"/>
      <name val="Calibri"/>
      <family val="2"/>
    </font>
    <font>
      <b/>
      <u/>
      <sz val="14"/>
      <color rgb="FF000000"/>
      <name val="Calibri"/>
      <family val="2"/>
    </font>
    <font>
      <u/>
      <sz val="11"/>
      <color rgb="FF305496"/>
      <name val="Calibri"/>
      <family val="2"/>
      <scheme val="minor"/>
    </font>
    <font>
      <u/>
      <sz val="11"/>
      <color rgb="FF000000"/>
      <name val="Calibri"/>
      <family val="2"/>
      <scheme val="minor"/>
    </font>
    <font>
      <i/>
      <sz val="12"/>
      <color rgb="FFFF0000"/>
      <name val="Calibri"/>
      <family val="2"/>
    </font>
    <font>
      <u/>
      <sz val="14"/>
      <color theme="10"/>
      <name val="Calibri"/>
      <family val="2"/>
      <scheme val="minor"/>
    </font>
    <font>
      <u/>
      <sz val="14"/>
      <color theme="4"/>
      <name val="Calibri"/>
      <family val="2"/>
      <scheme val="minor"/>
    </font>
    <font>
      <b/>
      <u/>
      <sz val="14"/>
      <color theme="4"/>
      <name val="Calibri"/>
      <family val="2"/>
      <scheme val="minor"/>
    </font>
    <font>
      <b/>
      <u/>
      <sz val="11"/>
      <color rgb="FF4472C4"/>
      <name val="Calibri"/>
      <family val="2"/>
    </font>
    <font>
      <b/>
      <u/>
      <sz val="12"/>
      <color rgb="FF000000"/>
      <name val="Calibri"/>
      <family val="2"/>
      <scheme val="minor"/>
    </font>
    <font>
      <b/>
      <sz val="11"/>
      <color theme="0" tint="-0.499984740745262"/>
      <name val="Calibri"/>
      <family val="2"/>
      <scheme val="minor"/>
    </font>
    <font>
      <sz val="20"/>
      <color theme="1"/>
      <name val="Calibri"/>
      <family val="2"/>
      <scheme val="minor"/>
    </font>
    <font>
      <b/>
      <sz val="20"/>
      <color rgb="FFFFFFFF"/>
      <name val="Calibri"/>
      <family val="2"/>
      <scheme val="minor"/>
    </font>
    <font>
      <b/>
      <u/>
      <sz val="16"/>
      <color rgb="FF0070C0"/>
      <name val="Calibri"/>
      <family val="2"/>
      <scheme val="minor"/>
    </font>
  </fonts>
  <fills count="13">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rgb="FFFFFFFF"/>
        <bgColor indexed="64"/>
      </patternFill>
    </fill>
    <fill>
      <patternFill patternType="solid">
        <fgColor theme="3" tint="-0.249977111117893"/>
        <bgColor indexed="64"/>
      </patternFill>
    </fill>
    <fill>
      <patternFill patternType="solid">
        <fgColor theme="3" tint="-0.2499465926084170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E3CBE7"/>
        <bgColor indexed="64"/>
      </patternFill>
    </fill>
    <fill>
      <patternFill patternType="solid">
        <fgColor theme="2" tint="-9.9978637043366805E-2"/>
        <bgColor indexed="64"/>
      </patternFill>
    </fill>
    <fill>
      <patternFill patternType="solid">
        <fgColor theme="4" tint="0.79998168889431442"/>
        <bgColor indexed="64"/>
      </patternFill>
    </fill>
  </fills>
  <borders count="23">
    <border>
      <left/>
      <right/>
      <top/>
      <bottom/>
      <diagonal/>
    </border>
    <border>
      <left style="thick">
        <color theme="4" tint="0.59996337778862885"/>
      </left>
      <right/>
      <top style="thick">
        <color theme="4" tint="0.59996337778862885"/>
      </top>
      <bottom/>
      <diagonal/>
    </border>
    <border>
      <left/>
      <right/>
      <top style="thick">
        <color theme="4" tint="0.59996337778862885"/>
      </top>
      <bottom/>
      <diagonal/>
    </border>
    <border>
      <left/>
      <right style="thick">
        <color theme="4" tint="0.59996337778862885"/>
      </right>
      <top style="thick">
        <color theme="4" tint="0.59996337778862885"/>
      </top>
      <bottom/>
      <diagonal/>
    </border>
    <border>
      <left style="thick">
        <color theme="4" tint="0.59996337778862885"/>
      </left>
      <right/>
      <top/>
      <bottom/>
      <diagonal/>
    </border>
    <border>
      <left/>
      <right style="thick">
        <color theme="4" tint="0.59996337778862885"/>
      </right>
      <top/>
      <bottom/>
      <diagonal/>
    </border>
    <border>
      <left/>
      <right/>
      <top/>
      <bottom style="thick">
        <color theme="4" tint="0.59996337778862885"/>
      </bottom>
      <diagonal/>
    </border>
    <border>
      <left/>
      <right/>
      <top style="thin">
        <color theme="4" tint="0.39994506668294322"/>
      </top>
      <bottom style="thin">
        <color theme="4" tint="0.39994506668294322"/>
      </bottom>
      <diagonal/>
    </border>
    <border>
      <left/>
      <right/>
      <top/>
      <bottom style="thin">
        <color theme="4"/>
      </bottom>
      <diagonal/>
    </border>
    <border>
      <left/>
      <right/>
      <top style="thin">
        <color theme="4"/>
      </top>
      <bottom style="thin">
        <color theme="4"/>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top/>
      <bottom style="double">
        <color indexed="64"/>
      </bottom>
      <diagonal/>
    </border>
    <border>
      <left/>
      <right/>
      <top style="thin">
        <color theme="4"/>
      </top>
      <bottom/>
      <diagonal/>
    </border>
    <border>
      <left/>
      <right/>
      <top/>
      <bottom style="thin">
        <color theme="0" tint="-0.34998626667073579"/>
      </bottom>
      <diagonal/>
    </border>
    <border>
      <left style="thick">
        <color rgb="FFB4C6E7"/>
      </left>
      <right/>
      <top/>
      <bottom style="thick">
        <color rgb="FFB4C6E7"/>
      </bottom>
      <diagonal/>
    </border>
    <border>
      <left/>
      <right style="thick">
        <color rgb="FFB4C6E7"/>
      </right>
      <top/>
      <bottom style="thick">
        <color rgb="FFB4C6E7"/>
      </bottom>
      <diagonal/>
    </border>
    <border>
      <left style="thick">
        <color rgb="FFB4C6E7"/>
      </left>
      <right/>
      <top/>
      <bottom/>
      <diagonal/>
    </border>
    <border>
      <left/>
      <right/>
      <top/>
      <bottom style="thick">
        <color rgb="FFB4C6E7"/>
      </bottom>
      <diagonal/>
    </border>
    <border>
      <left/>
      <right/>
      <top/>
      <bottom style="thin">
        <color theme="4" tint="0.59999389629810485"/>
      </bottom>
      <diagonal/>
    </border>
    <border>
      <left/>
      <right/>
      <top style="thick">
        <color theme="4" tint="0.59999389629810485"/>
      </top>
      <bottom/>
      <diagonal/>
    </border>
    <border>
      <left/>
      <right style="thick">
        <color theme="4" tint="0.59996337778862885"/>
      </right>
      <top style="thick">
        <color theme="4" tint="0.59999389629810485"/>
      </top>
      <bottom/>
      <diagonal/>
    </border>
    <border>
      <left style="thick">
        <color theme="4" tint="0.59999389629810485"/>
      </left>
      <right/>
      <top style="thick">
        <color theme="4" tint="0.59999389629810485"/>
      </top>
      <bottom/>
      <diagonal/>
    </border>
  </borders>
  <cellStyleXfs count="3">
    <xf numFmtId="0" fontId="0" fillId="0" borderId="0"/>
    <xf numFmtId="44" fontId="2" fillId="0" borderId="0" applyFont="0" applyFill="0" applyBorder="0" applyAlignment="0" applyProtection="0"/>
    <xf numFmtId="0" fontId="27" fillId="0" borderId="0" applyNumberFormat="0" applyFill="0" applyBorder="0" applyAlignment="0" applyProtection="0"/>
  </cellStyleXfs>
  <cellXfs count="161">
    <xf numFmtId="0" fontId="0" fillId="0" borderId="0" xfId="0"/>
    <xf numFmtId="0" fontId="0" fillId="0" borderId="1" xfId="0" applyBorder="1"/>
    <xf numFmtId="0" fontId="0" fillId="0" borderId="3" xfId="0" applyBorder="1"/>
    <xf numFmtId="0" fontId="0" fillId="0" borderId="4" xfId="0" applyBorder="1"/>
    <xf numFmtId="0" fontId="0" fillId="0" borderId="5" xfId="0" applyBorder="1"/>
    <xf numFmtId="0" fontId="0" fillId="0" borderId="6" xfId="0" applyBorder="1"/>
    <xf numFmtId="0" fontId="3" fillId="0" borderId="0" xfId="0" applyFont="1"/>
    <xf numFmtId="165" fontId="0" fillId="0" borderId="0" xfId="1" applyNumberFormat="1" applyFont="1"/>
    <xf numFmtId="164" fontId="0" fillId="0" borderId="0" xfId="0" applyNumberFormat="1"/>
    <xf numFmtId="0" fontId="0" fillId="0" borderId="0" xfId="0" applyAlignment="1">
      <alignment vertical="center"/>
    </xf>
    <xf numFmtId="0" fontId="0" fillId="0" borderId="4" xfId="0" applyBorder="1" applyAlignment="1">
      <alignment vertical="center"/>
    </xf>
    <xf numFmtId="0" fontId="0" fillId="0" borderId="5" xfId="0" applyBorder="1" applyAlignment="1">
      <alignment vertical="center"/>
    </xf>
    <xf numFmtId="0" fontId="4" fillId="0" borderId="0" xfId="0" applyFont="1"/>
    <xf numFmtId="0" fontId="4" fillId="0" borderId="6" xfId="0" applyFont="1" applyBorder="1"/>
    <xf numFmtId="0" fontId="5" fillId="0" borderId="0" xfId="0" applyFont="1"/>
    <xf numFmtId="0" fontId="6" fillId="0" borderId="0" xfId="0" applyFont="1"/>
    <xf numFmtId="0" fontId="6" fillId="0" borderId="0" xfId="0" applyFont="1" applyAlignment="1">
      <alignment horizontal="right"/>
    </xf>
    <xf numFmtId="0" fontId="1" fillId="3" borderId="0" xfId="0" applyFont="1" applyFill="1"/>
    <xf numFmtId="0" fontId="12" fillId="0" borderId="0" xfId="0" applyFont="1"/>
    <xf numFmtId="0" fontId="0" fillId="0" borderId="0" xfId="0" applyAlignment="1">
      <alignment horizontal="center"/>
    </xf>
    <xf numFmtId="0" fontId="13" fillId="0" borderId="0" xfId="0" applyFont="1"/>
    <xf numFmtId="0" fontId="14" fillId="0" borderId="0" xfId="0" applyFont="1"/>
    <xf numFmtId="0" fontId="15" fillId="0" borderId="0" xfId="0" applyFont="1"/>
    <xf numFmtId="0" fontId="0" fillId="0" borderId="0" xfId="0" applyAlignment="1">
      <alignment horizontal="center" vertical="center"/>
    </xf>
    <xf numFmtId="165" fontId="0" fillId="0" borderId="0" xfId="1" applyNumberFormat="1" applyFont="1" applyAlignment="1">
      <alignment vertical="center"/>
    </xf>
    <xf numFmtId="0" fontId="20" fillId="0" borderId="0" xfId="0" applyFont="1"/>
    <xf numFmtId="0" fontId="21" fillId="0" borderId="0" xfId="0" applyFont="1"/>
    <xf numFmtId="0" fontId="22" fillId="0" borderId="0" xfId="0" applyFont="1"/>
    <xf numFmtId="9" fontId="10" fillId="0" borderId="0" xfId="0" applyNumberFormat="1" applyFont="1" applyAlignment="1">
      <alignment horizontal="center"/>
    </xf>
    <xf numFmtId="0" fontId="9" fillId="0" borderId="0" xfId="0" applyFont="1"/>
    <xf numFmtId="0" fontId="23" fillId="0" borderId="0" xfId="0" applyFont="1"/>
    <xf numFmtId="0" fontId="24" fillId="0" borderId="0" xfId="0" applyFont="1"/>
    <xf numFmtId="0" fontId="18" fillId="0" borderId="0" xfId="0" applyFont="1" applyAlignment="1">
      <alignment vertical="center"/>
    </xf>
    <xf numFmtId="0" fontId="28" fillId="0" borderId="0" xfId="0" applyFont="1"/>
    <xf numFmtId="0" fontId="31" fillId="0" borderId="0" xfId="0" applyFont="1"/>
    <xf numFmtId="0" fontId="12" fillId="0" borderId="0" xfId="0" applyFont="1" applyAlignment="1">
      <alignment horizontal="left"/>
    </xf>
    <xf numFmtId="0" fontId="11" fillId="0" borderId="0" xfId="0" applyFont="1"/>
    <xf numFmtId="0" fontId="32" fillId="0" borderId="0" xfId="0" applyFont="1"/>
    <xf numFmtId="0" fontId="33" fillId="0" borderId="0" xfId="0" applyFont="1"/>
    <xf numFmtId="0" fontId="34" fillId="0" borderId="0" xfId="0" applyFont="1" applyAlignment="1">
      <alignment horizontal="left"/>
    </xf>
    <xf numFmtId="0" fontId="35" fillId="0" borderId="0" xfId="0" applyFont="1" applyAlignment="1">
      <alignment horizontal="left"/>
    </xf>
    <xf numFmtId="0" fontId="35" fillId="0" borderId="0" xfId="0" applyFont="1"/>
    <xf numFmtId="0" fontId="37" fillId="0" borderId="0" xfId="0" applyFont="1" applyAlignment="1">
      <alignment vertical="center"/>
    </xf>
    <xf numFmtId="0" fontId="16" fillId="0" borderId="0" xfId="0" applyFont="1"/>
    <xf numFmtId="7" fontId="0" fillId="0" borderId="0" xfId="0" applyNumberFormat="1"/>
    <xf numFmtId="0" fontId="38" fillId="0" borderId="0" xfId="0" applyFont="1" applyAlignment="1">
      <alignment horizontal="left"/>
    </xf>
    <xf numFmtId="0" fontId="39" fillId="0" borderId="0" xfId="0" applyFont="1" applyAlignment="1">
      <alignment horizontal="left"/>
    </xf>
    <xf numFmtId="0" fontId="40" fillId="0" borderId="0" xfId="0" applyFont="1" applyAlignment="1">
      <alignment horizontal="left"/>
    </xf>
    <xf numFmtId="0" fontId="42" fillId="0" borderId="0" xfId="0" applyFont="1"/>
    <xf numFmtId="0" fontId="43" fillId="0" borderId="0" xfId="0" applyFont="1"/>
    <xf numFmtId="0" fontId="6" fillId="0" borderId="0" xfId="0" applyFont="1" applyAlignment="1">
      <alignment horizontal="left"/>
    </xf>
    <xf numFmtId="0" fontId="23" fillId="4" borderId="7" xfId="0" applyFont="1" applyFill="1" applyBorder="1" applyAlignment="1" applyProtection="1">
      <alignment horizontal="center" vertical="center"/>
      <protection locked="0"/>
    </xf>
    <xf numFmtId="0" fontId="7" fillId="0" borderId="0" xfId="0" applyFont="1" applyAlignment="1" applyProtection="1">
      <alignment horizontal="left"/>
      <protection locked="0"/>
    </xf>
    <xf numFmtId="0" fontId="44" fillId="0" borderId="0" xfId="0" applyFont="1"/>
    <xf numFmtId="0" fontId="45" fillId="0" borderId="0" xfId="0" applyFont="1"/>
    <xf numFmtId="0" fontId="46" fillId="0" borderId="0" xfId="0" applyFont="1"/>
    <xf numFmtId="0" fontId="47" fillId="0" borderId="0" xfId="0" applyFont="1"/>
    <xf numFmtId="0" fontId="48" fillId="0" borderId="0" xfId="0" applyFont="1"/>
    <xf numFmtId="0" fontId="49" fillId="0" borderId="0" xfId="0" applyFont="1"/>
    <xf numFmtId="0" fontId="50" fillId="0" borderId="0" xfId="0" applyFont="1"/>
    <xf numFmtId="0" fontId="51" fillId="5" borderId="0" xfId="0" applyFont="1" applyFill="1"/>
    <xf numFmtId="0" fontId="52" fillId="5" borderId="0" xfId="0" applyFont="1" applyFill="1"/>
    <xf numFmtId="0" fontId="53" fillId="0" borderId="0" xfId="0" applyFont="1" applyAlignment="1">
      <alignment wrapText="1"/>
    </xf>
    <xf numFmtId="0" fontId="54" fillId="0" borderId="0" xfId="0" applyFont="1" applyAlignment="1">
      <alignment vertical="center" wrapText="1"/>
    </xf>
    <xf numFmtId="0" fontId="54" fillId="0" borderId="0" xfId="0" applyFont="1" applyAlignment="1">
      <alignment wrapText="1"/>
    </xf>
    <xf numFmtId="5" fontId="56" fillId="6" borderId="0" xfId="0" applyNumberFormat="1" applyFont="1" applyFill="1" applyAlignment="1">
      <alignment horizontal="center" vertical="center"/>
    </xf>
    <xf numFmtId="0" fontId="25" fillId="3" borderId="0" xfId="0" applyFont="1" applyFill="1"/>
    <xf numFmtId="37" fontId="26" fillId="3" borderId="0" xfId="0" applyNumberFormat="1" applyFont="1" applyFill="1" applyAlignment="1">
      <alignment horizontal="center"/>
    </xf>
    <xf numFmtId="164" fontId="58" fillId="6" borderId="0" xfId="0" applyNumberFormat="1" applyFont="1" applyFill="1" applyAlignment="1">
      <alignment horizontal="center"/>
    </xf>
    <xf numFmtId="0" fontId="64" fillId="6" borderId="0" xfId="0" applyFont="1" applyFill="1" applyAlignment="1">
      <alignment vertical="center"/>
    </xf>
    <xf numFmtId="0" fontId="17" fillId="0" borderId="0" xfId="0" applyFont="1"/>
    <xf numFmtId="0" fontId="8" fillId="2" borderId="0" xfId="0" applyFont="1" applyFill="1" applyAlignment="1">
      <alignment vertical="center"/>
    </xf>
    <xf numFmtId="0" fontId="65" fillId="0" borderId="0" xfId="0" applyFont="1" applyAlignment="1">
      <alignment vertical="center"/>
    </xf>
    <xf numFmtId="6" fontId="1" fillId="2" borderId="10" xfId="0" applyNumberFormat="1" applyFont="1" applyFill="1" applyBorder="1" applyAlignment="1">
      <alignment horizontal="right"/>
    </xf>
    <xf numFmtId="6" fontId="1" fillId="2" borderId="11" xfId="0" applyNumberFormat="1" applyFont="1" applyFill="1" applyBorder="1" applyAlignment="1">
      <alignment horizontal="right" vertical="center"/>
    </xf>
    <xf numFmtId="0" fontId="66" fillId="0" borderId="0" xfId="0" applyFont="1"/>
    <xf numFmtId="0" fontId="67" fillId="0" borderId="0" xfId="0" applyFont="1"/>
    <xf numFmtId="0" fontId="27" fillId="0" borderId="0" xfId="2"/>
    <xf numFmtId="0" fontId="71" fillId="0" borderId="0" xfId="0" applyFont="1"/>
    <xf numFmtId="0" fontId="72" fillId="0" borderId="0" xfId="0" applyFont="1"/>
    <xf numFmtId="0" fontId="27" fillId="0" borderId="0" xfId="2" applyAlignment="1">
      <alignment horizontal="center" vertical="center"/>
    </xf>
    <xf numFmtId="0" fontId="18" fillId="0" borderId="0" xfId="0" applyFont="1"/>
    <xf numFmtId="0" fontId="74" fillId="0" borderId="0" xfId="0" applyFont="1"/>
    <xf numFmtId="0" fontId="75" fillId="0" borderId="0" xfId="0" applyFont="1"/>
    <xf numFmtId="0" fontId="18" fillId="0" borderId="0" xfId="0" applyFont="1" applyAlignment="1">
      <alignment horizontal="left"/>
    </xf>
    <xf numFmtId="0" fontId="74" fillId="0" borderId="0" xfId="0" applyFont="1" applyAlignment="1">
      <alignment horizontal="left"/>
    </xf>
    <xf numFmtId="0" fontId="1" fillId="0" borderId="0" xfId="0" applyFont="1" applyAlignment="1">
      <alignment vertical="center"/>
    </xf>
    <xf numFmtId="0" fontId="1" fillId="0" borderId="0" xfId="0" applyFont="1"/>
    <xf numFmtId="6" fontId="0" fillId="0" borderId="13" xfId="0" applyNumberFormat="1" applyBorder="1" applyAlignment="1">
      <alignment horizontal="center"/>
    </xf>
    <xf numFmtId="0" fontId="78" fillId="0" borderId="0" xfId="0" applyFont="1"/>
    <xf numFmtId="6" fontId="1" fillId="2" borderId="14" xfId="0" applyNumberFormat="1" applyFont="1" applyFill="1" applyBorder="1" applyAlignment="1">
      <alignment horizontal="right"/>
    </xf>
    <xf numFmtId="0" fontId="8" fillId="3" borderId="0" xfId="0" applyFont="1" applyFill="1" applyAlignment="1">
      <alignment vertical="center"/>
    </xf>
    <xf numFmtId="6" fontId="1" fillId="3" borderId="0" xfId="0" applyNumberFormat="1" applyFont="1" applyFill="1" applyAlignment="1">
      <alignment horizontal="right"/>
    </xf>
    <xf numFmtId="0" fontId="85" fillId="0" borderId="0" xfId="0" applyFont="1"/>
    <xf numFmtId="20" fontId="0" fillId="0" borderId="0" xfId="0" applyNumberFormat="1" applyAlignment="1">
      <alignment horizontal="center" vertical="center"/>
    </xf>
    <xf numFmtId="6" fontId="0" fillId="0" borderId="0" xfId="0" applyNumberFormat="1"/>
    <xf numFmtId="0" fontId="77" fillId="3" borderId="12" xfId="2" applyFont="1" applyFill="1" applyBorder="1" applyAlignment="1">
      <alignment vertical="center"/>
    </xf>
    <xf numFmtId="0" fontId="27" fillId="3" borderId="12" xfId="2" applyFill="1" applyBorder="1"/>
    <xf numFmtId="37" fontId="27" fillId="3" borderId="12" xfId="2" applyNumberFormat="1" applyFill="1" applyBorder="1" applyAlignment="1">
      <alignment horizontal="center"/>
    </xf>
    <xf numFmtId="0" fontId="75" fillId="0" borderId="0" xfId="0" applyFont="1" applyAlignment="1">
      <alignment vertical="center" wrapText="1"/>
    </xf>
    <xf numFmtId="0" fontId="13" fillId="0" borderId="15" xfId="0" applyFont="1" applyBorder="1"/>
    <xf numFmtId="0" fontId="13" fillId="0" borderId="16" xfId="0" applyFont="1" applyBorder="1"/>
    <xf numFmtId="0" fontId="13" fillId="0" borderId="17" xfId="0" applyFont="1" applyBorder="1"/>
    <xf numFmtId="0" fontId="14" fillId="0" borderId="18" xfId="0" applyFont="1" applyBorder="1"/>
    <xf numFmtId="0" fontId="22" fillId="0" borderId="0" xfId="0" applyFont="1" applyAlignment="1">
      <alignment vertical="center"/>
    </xf>
    <xf numFmtId="0" fontId="70" fillId="0" borderId="0" xfId="0" applyFont="1" applyAlignment="1">
      <alignment horizontal="left" indent="1"/>
    </xf>
    <xf numFmtId="0" fontId="65" fillId="0" borderId="0" xfId="0" applyFont="1" applyAlignment="1">
      <alignment horizontal="right"/>
    </xf>
    <xf numFmtId="0" fontId="80" fillId="0" borderId="0" xfId="0" applyFont="1" applyAlignment="1">
      <alignment horizontal="right" vertical="center" wrapText="1"/>
    </xf>
    <xf numFmtId="0" fontId="65" fillId="0" borderId="0" xfId="0" applyFont="1" applyAlignment="1">
      <alignment horizontal="right" vertical="center" wrapText="1"/>
    </xf>
    <xf numFmtId="0" fontId="79" fillId="0" borderId="0" xfId="0" applyFont="1" applyAlignment="1">
      <alignment horizontal="right" wrapText="1"/>
    </xf>
    <xf numFmtId="0" fontId="65" fillId="0" borderId="0" xfId="0" applyFont="1" applyAlignment="1">
      <alignment horizontal="right" vertical="center"/>
    </xf>
    <xf numFmtId="0" fontId="36" fillId="3" borderId="0" xfId="2" applyFont="1" applyFill="1" applyAlignment="1">
      <alignment horizontal="right" vertical="center"/>
    </xf>
    <xf numFmtId="9" fontId="29" fillId="8" borderId="0" xfId="0" applyNumberFormat="1" applyFont="1" applyFill="1" applyAlignment="1" applyProtection="1">
      <alignment horizontal="center"/>
      <protection locked="0"/>
    </xf>
    <xf numFmtId="6" fontId="0" fillId="9" borderId="9" xfId="0" applyNumberFormat="1" applyFill="1" applyBorder="1" applyAlignment="1" applyProtection="1">
      <alignment horizontal="center"/>
      <protection locked="0"/>
    </xf>
    <xf numFmtId="0" fontId="0" fillId="10" borderId="9" xfId="0" applyFill="1" applyBorder="1" applyAlignment="1" applyProtection="1">
      <alignment horizontal="center"/>
      <protection locked="0"/>
    </xf>
    <xf numFmtId="0" fontId="91" fillId="10" borderId="8" xfId="0" applyFont="1" applyFill="1" applyBorder="1" applyAlignment="1">
      <alignment horizontal="center" vertical="center"/>
    </xf>
    <xf numFmtId="0" fontId="22" fillId="11" borderId="0" xfId="0" applyFont="1" applyFill="1" applyAlignment="1" applyProtection="1">
      <alignment horizontal="center"/>
      <protection locked="0"/>
    </xf>
    <xf numFmtId="6" fontId="0" fillId="12" borderId="8" xfId="0" applyNumberFormat="1" applyFill="1" applyBorder="1" applyAlignment="1" applyProtection="1">
      <alignment horizontal="center"/>
      <protection locked="0"/>
    </xf>
    <xf numFmtId="6" fontId="0" fillId="12" borderId="9" xfId="0" applyNumberFormat="1" applyFill="1" applyBorder="1" applyAlignment="1">
      <alignment horizontal="center"/>
    </xf>
    <xf numFmtId="0" fontId="58" fillId="6" borderId="0" xfId="0" applyFont="1" applyFill="1"/>
    <xf numFmtId="0" fontId="79" fillId="0" borderId="0" xfId="0" applyFont="1" applyAlignment="1">
      <alignment horizontal="right" vertical="center" wrapText="1"/>
    </xf>
    <xf numFmtId="5" fontId="56" fillId="6" borderId="0" xfId="0" applyNumberFormat="1" applyFont="1" applyFill="1" applyAlignment="1">
      <alignment vertical="center"/>
    </xf>
    <xf numFmtId="0" fontId="62" fillId="6" borderId="0" xfId="0" applyFont="1" applyFill="1" applyAlignment="1">
      <alignment vertical="center"/>
    </xf>
    <xf numFmtId="0" fontId="55" fillId="6" borderId="0" xfId="0" applyFont="1" applyFill="1" applyAlignment="1">
      <alignment vertical="center"/>
    </xf>
    <xf numFmtId="0" fontId="27" fillId="0" borderId="0" xfId="2" applyFill="1"/>
    <xf numFmtId="0" fontId="0" fillId="0" borderId="19" xfId="0" applyBorder="1"/>
    <xf numFmtId="0" fontId="6" fillId="0" borderId="0" xfId="0" applyFont="1" applyBorder="1"/>
    <xf numFmtId="0" fontId="0" fillId="0" borderId="0" xfId="0" applyBorder="1"/>
    <xf numFmtId="0" fontId="6" fillId="0" borderId="19" xfId="0" applyFont="1" applyBorder="1"/>
    <xf numFmtId="0" fontId="0" fillId="0" borderId="21" xfId="0" applyBorder="1"/>
    <xf numFmtId="0" fontId="0" fillId="0" borderId="22" xfId="0" applyBorder="1"/>
    <xf numFmtId="0" fontId="63" fillId="0" borderId="0" xfId="2" applyFont="1" applyAlignment="1">
      <alignment horizontal="center" vertical="top"/>
    </xf>
    <xf numFmtId="0" fontId="25" fillId="0" borderId="2" xfId="0" applyFont="1" applyBorder="1" applyAlignment="1">
      <alignment horizontal="center"/>
    </xf>
    <xf numFmtId="0" fontId="61" fillId="0" borderId="0" xfId="0" applyFont="1" applyAlignment="1" applyProtection="1">
      <alignment horizontal="left" wrapText="1"/>
      <protection locked="0"/>
    </xf>
    <xf numFmtId="0" fontId="93" fillId="6" borderId="0" xfId="0" applyFont="1" applyFill="1" applyAlignment="1">
      <alignment horizontal="left" vertical="top"/>
    </xf>
    <xf numFmtId="0" fontId="60" fillId="0" borderId="0" xfId="0" applyFont="1" applyAlignment="1" applyProtection="1">
      <alignment horizontal="left" wrapText="1"/>
      <protection locked="0"/>
    </xf>
    <xf numFmtId="0" fontId="64" fillId="6" borderId="0" xfId="0" applyFont="1" applyFill="1" applyAlignment="1">
      <alignment horizontal="left" vertical="center"/>
    </xf>
    <xf numFmtId="0" fontId="86" fillId="0" borderId="0" xfId="2" applyFont="1" applyFill="1" applyAlignment="1">
      <alignment horizontal="center" vertical="center"/>
    </xf>
    <xf numFmtId="0" fontId="59" fillId="6" borderId="0" xfId="0" applyFont="1" applyFill="1" applyAlignment="1">
      <alignment horizontal="center" vertical="center"/>
    </xf>
    <xf numFmtId="0" fontId="58" fillId="6" borderId="0" xfId="0" applyFont="1" applyFill="1" applyAlignment="1">
      <alignment horizontal="center" vertical="center"/>
    </xf>
    <xf numFmtId="0" fontId="58" fillId="7" borderId="0" xfId="0" applyFont="1" applyFill="1" applyAlignment="1">
      <alignment horizontal="center" vertical="center"/>
    </xf>
    <xf numFmtId="0" fontId="92" fillId="7" borderId="0" xfId="0" applyFont="1" applyFill="1" applyAlignment="1">
      <alignment horizontal="center" vertical="center"/>
    </xf>
    <xf numFmtId="0" fontId="19" fillId="0" borderId="0" xfId="0" applyFont="1" applyAlignment="1">
      <alignment horizontal="center"/>
    </xf>
    <xf numFmtId="0" fontId="94" fillId="0" borderId="0" xfId="2" applyFont="1" applyAlignment="1">
      <alignment horizontal="center" indent="1"/>
    </xf>
    <xf numFmtId="0" fontId="57" fillId="0" borderId="0" xfId="2" applyFont="1" applyAlignment="1">
      <alignment horizontal="center" indent="1"/>
    </xf>
    <xf numFmtId="0" fontId="63" fillId="0" borderId="0" xfId="2" applyFont="1" applyAlignment="1">
      <alignment horizontal="center" indent="1"/>
    </xf>
    <xf numFmtId="0" fontId="76" fillId="0" borderId="20" xfId="0" applyFont="1" applyBorder="1" applyAlignment="1">
      <alignment horizontal="center"/>
    </xf>
    <xf numFmtId="0" fontId="58" fillId="6" borderId="0" xfId="0" applyFont="1" applyFill="1" applyAlignment="1">
      <alignment horizontal="left" vertical="top" wrapText="1"/>
    </xf>
    <xf numFmtId="0" fontId="88" fillId="0" borderId="4" xfId="2" applyFont="1" applyFill="1" applyBorder="1" applyAlignment="1">
      <alignment horizontal="center" vertical="center"/>
    </xf>
    <xf numFmtId="0" fontId="87" fillId="0" borderId="0" xfId="2" applyFont="1" applyFill="1" applyAlignment="1">
      <alignment horizontal="center" vertical="center"/>
    </xf>
    <xf numFmtId="0" fontId="87" fillId="0" borderId="5" xfId="2" applyFont="1" applyFill="1" applyBorder="1" applyAlignment="1">
      <alignment horizontal="center" vertical="center"/>
    </xf>
    <xf numFmtId="0" fontId="66" fillId="0" borderId="0" xfId="0" applyFont="1" applyAlignment="1">
      <alignment horizontal="left" indent="1"/>
    </xf>
    <xf numFmtId="0" fontId="84" fillId="0" borderId="0" xfId="2" applyFont="1" applyAlignment="1"/>
    <xf numFmtId="0" fontId="27" fillId="0" borderId="0" xfId="2" applyAlignment="1"/>
    <xf numFmtId="0" fontId="66" fillId="0" borderId="0" xfId="0" applyFont="1"/>
    <xf numFmtId="0" fontId="11" fillId="0" borderId="0" xfId="0" applyFont="1"/>
    <xf numFmtId="0" fontId="71" fillId="0" borderId="0" xfId="0" applyFont="1" applyAlignment="1">
      <alignment horizontal="left" indent="1"/>
    </xf>
    <xf numFmtId="0" fontId="22" fillId="0" borderId="0" xfId="0" applyFont="1" applyAlignment="1">
      <alignment vertical="center"/>
    </xf>
    <xf numFmtId="0" fontId="73" fillId="0" borderId="0" xfId="0" applyFont="1" applyAlignment="1">
      <alignment horizontal="left" indent="1"/>
    </xf>
    <xf numFmtId="0" fontId="70" fillId="0" borderId="0" xfId="0" applyFont="1" applyAlignment="1">
      <alignment horizontal="left" indent="1"/>
    </xf>
    <xf numFmtId="0" fontId="13" fillId="0" borderId="0" xfId="0" applyFont="1" applyAlignment="1">
      <alignment horizontal="left" wrapText="1"/>
    </xf>
  </cellXfs>
  <cellStyles count="3">
    <cellStyle name="Currency" xfId="1" builtinId="4"/>
    <cellStyle name="Hyperlink" xfId="2" builtinId="8"/>
    <cellStyle name="Normal" xfId="0" builtinId="0"/>
  </cellStyles>
  <dxfs count="2">
    <dxf>
      <font>
        <color theme="0"/>
      </font>
      <fill>
        <patternFill patternType="solid">
          <bgColor theme="0"/>
        </patternFill>
      </fill>
      <border>
        <left style="thin">
          <color theme="0"/>
        </left>
        <right style="thin">
          <color theme="0"/>
        </right>
        <top style="thin">
          <color theme="0"/>
        </top>
        <bottom style="thin">
          <color theme="0"/>
        </bottom>
        <vertical/>
        <horizontal/>
      </border>
    </dxf>
    <dxf>
      <fill>
        <patternFill patternType="darkDown">
          <fgColor theme="0"/>
          <bgColor theme="1" tint="0.499984740745262"/>
        </patternFill>
      </fill>
      <border>
        <left style="thin">
          <color theme="0"/>
        </left>
        <right style="thin">
          <color theme="0"/>
        </right>
        <top style="thin">
          <color theme="0"/>
        </top>
        <bottom style="thin">
          <color theme="0"/>
        </bottom>
      </border>
    </dxf>
  </dxfs>
  <tableStyles count="0" defaultTableStyle="TableStyleMedium2" defaultPivotStyle="PivotStyleLight16"/>
  <colors>
    <mruColors>
      <color rgb="FF83428E"/>
      <color rgb="FFE3CBE7"/>
      <color rgb="FFEBF7FF"/>
      <color rgb="FFB4D4EE"/>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nyc-business.nyc.gov/nycbusiness/" TargetMode="External"/><Relationship Id="rId2" Type="http://schemas.openxmlformats.org/officeDocument/2006/relationships/image" Target="../media/image1.png"/><Relationship Id="rId1" Type="http://schemas.openxmlformats.org/officeDocument/2006/relationships/hyperlink" Target="https://www.diningoutnyc.info/" TargetMode="External"/><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5482169</xdr:colOff>
      <xdr:row>1</xdr:row>
      <xdr:rowOff>15877</xdr:rowOff>
    </xdr:from>
    <xdr:to>
      <xdr:col>7</xdr:col>
      <xdr:colOff>102053</xdr:colOff>
      <xdr:row>5</xdr:row>
      <xdr:rowOff>182171</xdr:rowOff>
    </xdr:to>
    <xdr:pic>
      <xdr:nvPicPr>
        <xdr:cNvPr id="2" name="Picture 1" descr="Dining Out NYC logo">
          <a:hlinkClick xmlns:r="http://schemas.openxmlformats.org/officeDocument/2006/relationships" r:id="rId1"/>
          <a:extLst>
            <a:ext uri="{FF2B5EF4-FFF2-40B4-BE49-F238E27FC236}">
              <a16:creationId xmlns:a16="http://schemas.microsoft.com/office/drawing/2014/main" id="{8CBDDC24-DCE0-9D8C-6F47-9FE5607D3CF8}"/>
            </a:ext>
          </a:extLst>
        </xdr:cNvPr>
        <xdr:cNvPicPr>
          <a:picLocks noChangeAspect="1"/>
        </xdr:cNvPicPr>
      </xdr:nvPicPr>
      <xdr:blipFill>
        <a:blip xmlns:r="http://schemas.openxmlformats.org/officeDocument/2006/relationships" r:embed="rId2"/>
        <a:stretch>
          <a:fillRect/>
        </a:stretch>
      </xdr:blipFill>
      <xdr:spPr>
        <a:xfrm>
          <a:off x="6701369" y="210610"/>
          <a:ext cx="4483551" cy="945228"/>
        </a:xfrm>
        <a:prstGeom prst="rect">
          <a:avLst/>
        </a:prstGeom>
      </xdr:spPr>
    </xdr:pic>
    <xdr:clientData/>
  </xdr:twoCellAnchor>
  <xdr:twoCellAnchor>
    <xdr:from>
      <xdr:col>6</xdr:col>
      <xdr:colOff>241300</xdr:colOff>
      <xdr:row>15</xdr:row>
      <xdr:rowOff>95250</xdr:rowOff>
    </xdr:from>
    <xdr:to>
      <xdr:col>7</xdr:col>
      <xdr:colOff>431800</xdr:colOff>
      <xdr:row>43</xdr:row>
      <xdr:rowOff>114300</xdr:rowOff>
    </xdr:to>
    <xdr:sp macro="" textlink="">
      <xdr:nvSpPr>
        <xdr:cNvPr id="3" name="Isosceles Triangle 2">
          <a:extLst>
            <a:ext uri="{FF2B5EF4-FFF2-40B4-BE49-F238E27FC236}">
              <a16:creationId xmlns:a16="http://schemas.microsoft.com/office/drawing/2014/main" id="{A6DAF6DA-0FBF-16C6-3B36-1E9717008BB9}"/>
            </a:ext>
            <a:ext uri="{C183D7F6-B498-43B3-948B-1728B52AA6E4}">
              <adec:decorative xmlns:adec="http://schemas.microsoft.com/office/drawing/2017/decorative" val="1"/>
            </a:ext>
          </a:extLst>
        </xdr:cNvPr>
        <xdr:cNvSpPr/>
      </xdr:nvSpPr>
      <xdr:spPr>
        <a:xfrm rot="5400000">
          <a:off x="5537200" y="9544050"/>
          <a:ext cx="10363200" cy="800100"/>
        </a:xfrm>
        <a:prstGeom prst="triangle">
          <a:avLst>
            <a:gd name="adj" fmla="val 50414"/>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7</xdr:col>
      <xdr:colOff>290741</xdr:colOff>
      <xdr:row>1</xdr:row>
      <xdr:rowOff>130392</xdr:rowOff>
    </xdr:from>
    <xdr:to>
      <xdr:col>10</xdr:col>
      <xdr:colOff>564225</xdr:colOff>
      <xdr:row>5</xdr:row>
      <xdr:rowOff>83255</xdr:rowOff>
    </xdr:to>
    <xdr:pic>
      <xdr:nvPicPr>
        <xdr:cNvPr id="4" name="Picture 3" descr="sbs_logo_all">
          <a:hlinkClick xmlns:r="http://schemas.openxmlformats.org/officeDocument/2006/relationships" r:id="rId3"/>
          <a:extLst>
            <a:ext uri="{FF2B5EF4-FFF2-40B4-BE49-F238E27FC236}">
              <a16:creationId xmlns:a16="http://schemas.microsoft.com/office/drawing/2014/main" id="{1BDE76E0-DE21-33B1-AC55-2D36EB6B30CC}"/>
            </a:ext>
            <a:ext uri="{147F2762-F138-4A5C-976F-8EAC2B608ADB}">
              <a16:predDERef xmlns:a16="http://schemas.microsoft.com/office/drawing/2014/main" pred="{A6DAF6DA-0FBF-16C6-3B36-1E9717008BB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373608" y="325125"/>
          <a:ext cx="2788084" cy="731797"/>
        </a:xfrm>
        <a:prstGeom prst="rect">
          <a:avLst/>
        </a:prstGeom>
        <a:noFill/>
        <a:ln>
          <a:noFill/>
        </a:ln>
      </xdr:spPr>
    </xdr:pic>
    <xdr:clientData/>
  </xdr:twoCellAnchor>
  <xdr:twoCellAnchor>
    <xdr:from>
      <xdr:col>4</xdr:col>
      <xdr:colOff>573455</xdr:colOff>
      <xdr:row>17</xdr:row>
      <xdr:rowOff>408517</xdr:rowOff>
    </xdr:from>
    <xdr:to>
      <xdr:col>4</xdr:col>
      <xdr:colOff>1030655</xdr:colOff>
      <xdr:row>19</xdr:row>
      <xdr:rowOff>27517</xdr:rowOff>
    </xdr:to>
    <xdr:sp macro="" textlink="">
      <xdr:nvSpPr>
        <xdr:cNvPr id="6" name="Oval 5">
          <a:extLst>
            <a:ext uri="{FF2B5EF4-FFF2-40B4-BE49-F238E27FC236}">
              <a16:creationId xmlns:a16="http://schemas.microsoft.com/office/drawing/2014/main" id="{0C869909-F00D-CC9B-7044-DEAF25E3105A}"/>
            </a:ext>
          </a:extLst>
        </xdr:cNvPr>
        <xdr:cNvSpPr>
          <a:spLocks/>
        </xdr:cNvSpPr>
      </xdr:nvSpPr>
      <xdr:spPr>
        <a:xfrm>
          <a:off x="8764955" y="5615517"/>
          <a:ext cx="457200" cy="457200"/>
        </a:xfrm>
        <a:prstGeom prst="ellipse">
          <a:avLst/>
        </a:prstGeom>
        <a:solidFill>
          <a:schemeClr val="accent6">
            <a:lumMod val="75000"/>
          </a:schemeClr>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bg1"/>
              </a:solidFill>
            </a:rPr>
            <a:t>A</a:t>
          </a:r>
          <a:endParaRPr lang="en-US" sz="1100" b="1">
            <a:solidFill>
              <a:schemeClr val="bg1"/>
            </a:solidFill>
          </a:endParaRPr>
        </a:p>
      </xdr:txBody>
    </xdr:sp>
    <xdr:clientData fLocksWithSheet="0"/>
  </xdr:twoCellAnchor>
  <xdr:twoCellAnchor>
    <xdr:from>
      <xdr:col>4</xdr:col>
      <xdr:colOff>573455</xdr:colOff>
      <xdr:row>22</xdr:row>
      <xdr:rowOff>2443</xdr:rowOff>
    </xdr:from>
    <xdr:to>
      <xdr:col>4</xdr:col>
      <xdr:colOff>1030655</xdr:colOff>
      <xdr:row>23</xdr:row>
      <xdr:rowOff>15143</xdr:rowOff>
    </xdr:to>
    <xdr:sp macro="" textlink="">
      <xdr:nvSpPr>
        <xdr:cNvPr id="7" name="Oval 6">
          <a:extLst>
            <a:ext uri="{FF2B5EF4-FFF2-40B4-BE49-F238E27FC236}">
              <a16:creationId xmlns:a16="http://schemas.microsoft.com/office/drawing/2014/main" id="{77E6AC31-2ACA-9B43-B498-7C04A0AA1365}"/>
            </a:ext>
          </a:extLst>
        </xdr:cNvPr>
        <xdr:cNvSpPr>
          <a:spLocks/>
        </xdr:cNvSpPr>
      </xdr:nvSpPr>
      <xdr:spPr>
        <a:xfrm>
          <a:off x="8764955" y="6949343"/>
          <a:ext cx="457200" cy="457200"/>
        </a:xfrm>
        <a:prstGeom prst="ellipse">
          <a:avLst/>
        </a:prstGeom>
        <a:solidFill>
          <a:schemeClr val="accent4">
            <a:lumMod val="60000"/>
            <a:lumOff val="40000"/>
          </a:schemeClr>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1"/>
              </a:solidFill>
            </a:rPr>
            <a:t>B</a:t>
          </a:r>
          <a:endParaRPr lang="en-US" sz="1100" b="1">
            <a:solidFill>
              <a:schemeClr val="tx1"/>
            </a:solidFill>
          </a:endParaRPr>
        </a:p>
      </xdr:txBody>
    </xdr:sp>
    <xdr:clientData fLocksWithSheet="0"/>
  </xdr:twoCellAnchor>
  <xdr:twoCellAnchor>
    <xdr:from>
      <xdr:col>4</xdr:col>
      <xdr:colOff>573455</xdr:colOff>
      <xdr:row>26</xdr:row>
      <xdr:rowOff>336630</xdr:rowOff>
    </xdr:from>
    <xdr:to>
      <xdr:col>4</xdr:col>
      <xdr:colOff>1030655</xdr:colOff>
      <xdr:row>27</xdr:row>
      <xdr:rowOff>374730</xdr:rowOff>
    </xdr:to>
    <xdr:sp macro="" textlink="">
      <xdr:nvSpPr>
        <xdr:cNvPr id="8" name="Oval 7">
          <a:extLst>
            <a:ext uri="{FF2B5EF4-FFF2-40B4-BE49-F238E27FC236}">
              <a16:creationId xmlns:a16="http://schemas.microsoft.com/office/drawing/2014/main" id="{4CE8BCEC-C859-8768-27E5-6B291752C888}"/>
            </a:ext>
          </a:extLst>
        </xdr:cNvPr>
        <xdr:cNvSpPr>
          <a:spLocks/>
        </xdr:cNvSpPr>
      </xdr:nvSpPr>
      <xdr:spPr>
        <a:xfrm>
          <a:off x="8764955" y="9188530"/>
          <a:ext cx="457200" cy="457200"/>
        </a:xfrm>
        <a:prstGeom prst="ellipse">
          <a:avLst/>
        </a:prstGeom>
        <a:solidFill>
          <a:schemeClr val="accent1">
            <a:lumMod val="60000"/>
            <a:lumOff val="40000"/>
          </a:schemeClr>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t>C</a:t>
          </a:r>
          <a:endParaRPr lang="en-US" sz="1100" b="1"/>
        </a:p>
      </xdr:txBody>
    </xdr:sp>
    <xdr:clientData fLocksWithSheet="0"/>
  </xdr:twoCellAnchor>
  <xdr:twoCellAnchor>
    <xdr:from>
      <xdr:col>4</xdr:col>
      <xdr:colOff>566943</xdr:colOff>
      <xdr:row>33</xdr:row>
      <xdr:rowOff>212885</xdr:rowOff>
    </xdr:from>
    <xdr:to>
      <xdr:col>4</xdr:col>
      <xdr:colOff>1024143</xdr:colOff>
      <xdr:row>35</xdr:row>
      <xdr:rowOff>9685</xdr:rowOff>
    </xdr:to>
    <xdr:sp macro="" textlink="">
      <xdr:nvSpPr>
        <xdr:cNvPr id="9" name="Oval 8">
          <a:extLst>
            <a:ext uri="{FF2B5EF4-FFF2-40B4-BE49-F238E27FC236}">
              <a16:creationId xmlns:a16="http://schemas.microsoft.com/office/drawing/2014/main" id="{B3D4F5A4-022D-EE70-714F-F9B859FEDA6A}"/>
            </a:ext>
          </a:extLst>
        </xdr:cNvPr>
        <xdr:cNvSpPr>
          <a:spLocks/>
        </xdr:cNvSpPr>
      </xdr:nvSpPr>
      <xdr:spPr>
        <a:xfrm>
          <a:off x="8758443" y="12138185"/>
          <a:ext cx="457200" cy="457200"/>
        </a:xfrm>
        <a:prstGeom prst="ellipse">
          <a:avLst/>
        </a:prstGeom>
        <a:solidFill>
          <a:schemeClr val="accent2">
            <a:lumMod val="60000"/>
            <a:lumOff val="40000"/>
          </a:schemeClr>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t>D</a:t>
          </a:r>
          <a:endParaRPr lang="en-US" sz="1100" b="1"/>
        </a:p>
      </xdr:txBody>
    </xdr:sp>
    <xdr:clientData fLocksWithSheet="0"/>
  </xdr:twoCellAnchor>
  <xdr:twoCellAnchor>
    <xdr:from>
      <xdr:col>4</xdr:col>
      <xdr:colOff>592505</xdr:colOff>
      <xdr:row>41</xdr:row>
      <xdr:rowOff>54215</xdr:rowOff>
    </xdr:from>
    <xdr:to>
      <xdr:col>4</xdr:col>
      <xdr:colOff>1049705</xdr:colOff>
      <xdr:row>42</xdr:row>
      <xdr:rowOff>232015</xdr:rowOff>
    </xdr:to>
    <xdr:sp macro="" textlink="">
      <xdr:nvSpPr>
        <xdr:cNvPr id="10" name="Oval 9">
          <a:extLst>
            <a:ext uri="{FF2B5EF4-FFF2-40B4-BE49-F238E27FC236}">
              <a16:creationId xmlns:a16="http://schemas.microsoft.com/office/drawing/2014/main" id="{FC39B14D-79C9-9B3C-CDC1-CC598B7FA62A}"/>
            </a:ext>
          </a:extLst>
        </xdr:cNvPr>
        <xdr:cNvSpPr>
          <a:spLocks/>
        </xdr:cNvSpPr>
      </xdr:nvSpPr>
      <xdr:spPr>
        <a:xfrm>
          <a:off x="8784005" y="14316315"/>
          <a:ext cx="457200" cy="457200"/>
        </a:xfrm>
        <a:prstGeom prst="ellipse">
          <a:avLst/>
        </a:prstGeom>
        <a:solidFill>
          <a:srgbClr val="83428E"/>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bg1"/>
              </a:solidFill>
            </a:rPr>
            <a:t>E</a:t>
          </a:r>
          <a:endParaRPr lang="en-US" sz="1100" b="1">
            <a:solidFill>
              <a:schemeClr val="bg1"/>
            </a:solidFill>
          </a:endParaRPr>
        </a:p>
      </xdr:txBody>
    </xdr:sp>
    <xdr:clientData fLocksWithSheet="0"/>
  </xdr:twoCellAnchor>
  <xdr:twoCellAnchor>
    <xdr:from>
      <xdr:col>15</xdr:col>
      <xdr:colOff>162821</xdr:colOff>
      <xdr:row>17</xdr:row>
      <xdr:rowOff>63499</xdr:rowOff>
    </xdr:from>
    <xdr:to>
      <xdr:col>15</xdr:col>
      <xdr:colOff>528581</xdr:colOff>
      <xdr:row>17</xdr:row>
      <xdr:rowOff>429259</xdr:rowOff>
    </xdr:to>
    <xdr:sp macro="" textlink="">
      <xdr:nvSpPr>
        <xdr:cNvPr id="11" name="Oval 10">
          <a:extLst>
            <a:ext uri="{FF2B5EF4-FFF2-40B4-BE49-F238E27FC236}">
              <a16:creationId xmlns:a16="http://schemas.microsoft.com/office/drawing/2014/main" id="{EA411237-92F2-3DE4-9761-08C27D627E92}"/>
            </a:ext>
          </a:extLst>
        </xdr:cNvPr>
        <xdr:cNvSpPr/>
      </xdr:nvSpPr>
      <xdr:spPr>
        <a:xfrm>
          <a:off x="20317721" y="5340349"/>
          <a:ext cx="365760" cy="365760"/>
        </a:xfrm>
        <a:prstGeom prst="ellipse">
          <a:avLst/>
        </a:prstGeom>
        <a:solidFill>
          <a:schemeClr val="accent6">
            <a:lumMod val="75000"/>
          </a:schemeClr>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solidFill>
                <a:schemeClr val="bg1"/>
              </a:solidFill>
            </a:rPr>
            <a:t>A</a:t>
          </a:r>
          <a:endParaRPr lang="en-US" sz="800" b="1">
            <a:solidFill>
              <a:schemeClr val="bg1"/>
            </a:solidFill>
          </a:endParaRPr>
        </a:p>
      </xdr:txBody>
    </xdr:sp>
    <xdr:clientData/>
  </xdr:twoCellAnchor>
  <xdr:twoCellAnchor>
    <xdr:from>
      <xdr:col>15</xdr:col>
      <xdr:colOff>162821</xdr:colOff>
      <xdr:row>19</xdr:row>
      <xdr:rowOff>357066</xdr:rowOff>
    </xdr:from>
    <xdr:to>
      <xdr:col>15</xdr:col>
      <xdr:colOff>528581</xdr:colOff>
      <xdr:row>21</xdr:row>
      <xdr:rowOff>24326</xdr:rowOff>
    </xdr:to>
    <xdr:sp macro="" textlink="">
      <xdr:nvSpPr>
        <xdr:cNvPr id="12" name="Oval 11">
          <a:extLst>
            <a:ext uri="{FF2B5EF4-FFF2-40B4-BE49-F238E27FC236}">
              <a16:creationId xmlns:a16="http://schemas.microsoft.com/office/drawing/2014/main" id="{DF58F322-FFA4-B2DA-0657-D5CA9C22B728}"/>
            </a:ext>
          </a:extLst>
        </xdr:cNvPr>
        <xdr:cNvSpPr/>
      </xdr:nvSpPr>
      <xdr:spPr>
        <a:xfrm>
          <a:off x="20279621" y="6402266"/>
          <a:ext cx="365760" cy="365760"/>
        </a:xfrm>
        <a:prstGeom prst="ellipse">
          <a:avLst/>
        </a:prstGeom>
        <a:solidFill>
          <a:schemeClr val="accent4">
            <a:lumMod val="60000"/>
            <a:lumOff val="40000"/>
          </a:schemeClr>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solidFill>
                <a:schemeClr val="tx1"/>
              </a:solidFill>
            </a:rPr>
            <a:t>B</a:t>
          </a:r>
          <a:endParaRPr lang="en-US" sz="800" b="1">
            <a:solidFill>
              <a:schemeClr val="tx1"/>
            </a:solidFill>
          </a:endParaRPr>
        </a:p>
      </xdr:txBody>
    </xdr:sp>
    <xdr:clientData/>
  </xdr:twoCellAnchor>
  <xdr:twoCellAnchor>
    <xdr:from>
      <xdr:col>15</xdr:col>
      <xdr:colOff>162821</xdr:colOff>
      <xdr:row>22</xdr:row>
      <xdr:rowOff>36888</xdr:rowOff>
    </xdr:from>
    <xdr:to>
      <xdr:col>15</xdr:col>
      <xdr:colOff>528581</xdr:colOff>
      <xdr:row>22</xdr:row>
      <xdr:rowOff>402648</xdr:rowOff>
    </xdr:to>
    <xdr:sp macro="" textlink="">
      <xdr:nvSpPr>
        <xdr:cNvPr id="13" name="Oval 12">
          <a:extLst>
            <a:ext uri="{FF2B5EF4-FFF2-40B4-BE49-F238E27FC236}">
              <a16:creationId xmlns:a16="http://schemas.microsoft.com/office/drawing/2014/main" id="{D93F6DC7-270A-E842-7116-85A77309C671}"/>
            </a:ext>
          </a:extLst>
        </xdr:cNvPr>
        <xdr:cNvSpPr/>
      </xdr:nvSpPr>
      <xdr:spPr>
        <a:xfrm>
          <a:off x="20279621" y="6983788"/>
          <a:ext cx="365760" cy="365760"/>
        </a:xfrm>
        <a:prstGeom prst="ellipse">
          <a:avLst/>
        </a:prstGeom>
        <a:solidFill>
          <a:schemeClr val="accent1">
            <a:lumMod val="60000"/>
            <a:lumOff val="40000"/>
          </a:schemeClr>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t>C</a:t>
          </a:r>
          <a:endParaRPr lang="en-US" sz="800" b="1"/>
        </a:p>
      </xdr:txBody>
    </xdr:sp>
    <xdr:clientData/>
  </xdr:twoCellAnchor>
  <xdr:twoCellAnchor>
    <xdr:from>
      <xdr:col>15</xdr:col>
      <xdr:colOff>162821</xdr:colOff>
      <xdr:row>23</xdr:row>
      <xdr:rowOff>35424</xdr:rowOff>
    </xdr:from>
    <xdr:to>
      <xdr:col>15</xdr:col>
      <xdr:colOff>528581</xdr:colOff>
      <xdr:row>23</xdr:row>
      <xdr:rowOff>401184</xdr:rowOff>
    </xdr:to>
    <xdr:sp macro="" textlink="">
      <xdr:nvSpPr>
        <xdr:cNvPr id="14" name="Oval 13">
          <a:extLst>
            <a:ext uri="{FF2B5EF4-FFF2-40B4-BE49-F238E27FC236}">
              <a16:creationId xmlns:a16="http://schemas.microsoft.com/office/drawing/2014/main" id="{EBB7F546-5A38-1197-A133-F1ADD439F361}"/>
            </a:ext>
          </a:extLst>
        </xdr:cNvPr>
        <xdr:cNvSpPr/>
      </xdr:nvSpPr>
      <xdr:spPr>
        <a:xfrm>
          <a:off x="20279621" y="7426824"/>
          <a:ext cx="365760" cy="365760"/>
        </a:xfrm>
        <a:prstGeom prst="ellipse">
          <a:avLst/>
        </a:prstGeom>
        <a:solidFill>
          <a:schemeClr val="accent2">
            <a:lumMod val="60000"/>
            <a:lumOff val="40000"/>
          </a:schemeClr>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t>D</a:t>
          </a:r>
          <a:endParaRPr lang="en-US" sz="800" b="1"/>
        </a:p>
      </xdr:txBody>
    </xdr:sp>
    <xdr:clientData/>
  </xdr:twoCellAnchor>
  <xdr:twoCellAnchor>
    <xdr:from>
      <xdr:col>15</xdr:col>
      <xdr:colOff>162821</xdr:colOff>
      <xdr:row>24</xdr:row>
      <xdr:rowOff>95087</xdr:rowOff>
    </xdr:from>
    <xdr:to>
      <xdr:col>15</xdr:col>
      <xdr:colOff>528581</xdr:colOff>
      <xdr:row>24</xdr:row>
      <xdr:rowOff>460847</xdr:rowOff>
    </xdr:to>
    <xdr:sp macro="" textlink="">
      <xdr:nvSpPr>
        <xdr:cNvPr id="15" name="Oval 14">
          <a:extLst>
            <a:ext uri="{FF2B5EF4-FFF2-40B4-BE49-F238E27FC236}">
              <a16:creationId xmlns:a16="http://schemas.microsoft.com/office/drawing/2014/main" id="{5C72EF60-14BE-FE4C-DCCB-8239C2124D7F}"/>
            </a:ext>
          </a:extLst>
        </xdr:cNvPr>
        <xdr:cNvSpPr/>
      </xdr:nvSpPr>
      <xdr:spPr>
        <a:xfrm>
          <a:off x="20279621" y="7905587"/>
          <a:ext cx="365760" cy="365760"/>
        </a:xfrm>
        <a:prstGeom prst="ellipse">
          <a:avLst/>
        </a:prstGeom>
        <a:solidFill>
          <a:srgbClr val="83428E"/>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solidFill>
                <a:schemeClr val="bg1"/>
              </a:solidFill>
            </a:rPr>
            <a:t>E</a:t>
          </a:r>
          <a:endParaRPr lang="en-US" sz="800" b="1">
            <a:solidFill>
              <a:schemeClr val="bg1"/>
            </a:solidFill>
          </a:endParaRPr>
        </a:p>
      </xdr:txBody>
    </xdr:sp>
    <xdr:clientData/>
  </xdr:twoCellAnchor>
  <xdr:twoCellAnchor>
    <xdr:from>
      <xdr:col>4</xdr:col>
      <xdr:colOff>173182</xdr:colOff>
      <xdr:row>17</xdr:row>
      <xdr:rowOff>69273</xdr:rowOff>
    </xdr:from>
    <xdr:to>
      <xdr:col>4</xdr:col>
      <xdr:colOff>265546</xdr:colOff>
      <xdr:row>19</xdr:row>
      <xdr:rowOff>369455</xdr:rowOff>
    </xdr:to>
    <xdr:sp macro="" textlink="">
      <xdr:nvSpPr>
        <xdr:cNvPr id="16" name="Right Brace 15">
          <a:extLst>
            <a:ext uri="{FF2B5EF4-FFF2-40B4-BE49-F238E27FC236}">
              <a16:creationId xmlns:a16="http://schemas.microsoft.com/office/drawing/2014/main" id="{737F9D80-F08F-2388-3E1A-8AC9FCEEC723}"/>
            </a:ext>
            <a:ext uri="{C183D7F6-B498-43B3-948B-1728B52AA6E4}">
              <adec:decorative xmlns:adec="http://schemas.microsoft.com/office/drawing/2017/decorative" val="1"/>
            </a:ext>
          </a:extLst>
        </xdr:cNvPr>
        <xdr:cNvSpPr/>
      </xdr:nvSpPr>
      <xdr:spPr>
        <a:xfrm>
          <a:off x="8692361" y="4533662"/>
          <a:ext cx="92364" cy="1085449"/>
        </a:xfrm>
        <a:prstGeom prst="rightBrace">
          <a:avLst>
            <a:gd name="adj1" fmla="val 105423"/>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136525</xdr:colOff>
      <xdr:row>25</xdr:row>
      <xdr:rowOff>97759</xdr:rowOff>
    </xdr:from>
    <xdr:to>
      <xdr:col>4</xdr:col>
      <xdr:colOff>313170</xdr:colOff>
      <xdr:row>29</xdr:row>
      <xdr:rowOff>334011</xdr:rowOff>
    </xdr:to>
    <xdr:sp macro="" textlink="">
      <xdr:nvSpPr>
        <xdr:cNvPr id="17" name="Right Brace 16">
          <a:extLst>
            <a:ext uri="{FF2B5EF4-FFF2-40B4-BE49-F238E27FC236}">
              <a16:creationId xmlns:a16="http://schemas.microsoft.com/office/drawing/2014/main" id="{B15E69E2-0A95-E908-AFD2-2DC6B4292107}"/>
            </a:ext>
            <a:ext uri="{C183D7F6-B498-43B3-948B-1728B52AA6E4}">
              <adec:decorative xmlns:adec="http://schemas.microsoft.com/office/drawing/2017/decorative" val="1"/>
            </a:ext>
          </a:extLst>
        </xdr:cNvPr>
        <xdr:cNvSpPr/>
      </xdr:nvSpPr>
      <xdr:spPr>
        <a:xfrm>
          <a:off x="8318500" y="8336884"/>
          <a:ext cx="176645" cy="2046002"/>
        </a:xfrm>
        <a:prstGeom prst="rightBrace">
          <a:avLst>
            <a:gd name="adj1" fmla="val 105423"/>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173182</xdr:colOff>
      <xdr:row>31</xdr:row>
      <xdr:rowOff>140742</xdr:rowOff>
    </xdr:from>
    <xdr:to>
      <xdr:col>4</xdr:col>
      <xdr:colOff>265546</xdr:colOff>
      <xdr:row>38</xdr:row>
      <xdr:rowOff>202735</xdr:rowOff>
    </xdr:to>
    <xdr:sp macro="" textlink="">
      <xdr:nvSpPr>
        <xdr:cNvPr id="18" name="Right Brace 17">
          <a:extLst>
            <a:ext uri="{FF2B5EF4-FFF2-40B4-BE49-F238E27FC236}">
              <a16:creationId xmlns:a16="http://schemas.microsoft.com/office/drawing/2014/main" id="{F9D110EC-2B58-16FE-B38D-9B121D7CC7CF}"/>
            </a:ext>
            <a:ext uri="{C183D7F6-B498-43B3-948B-1728B52AA6E4}">
              <adec:decorative xmlns:adec="http://schemas.microsoft.com/office/drawing/2017/decorative" val="1"/>
            </a:ext>
          </a:extLst>
        </xdr:cNvPr>
        <xdr:cNvSpPr/>
      </xdr:nvSpPr>
      <xdr:spPr>
        <a:xfrm>
          <a:off x="8692765" y="9750409"/>
          <a:ext cx="92364" cy="1744743"/>
        </a:xfrm>
        <a:prstGeom prst="rightBrace">
          <a:avLst>
            <a:gd name="adj1" fmla="val 105423"/>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179145</xdr:colOff>
      <xdr:row>40</xdr:row>
      <xdr:rowOff>22435</xdr:rowOff>
    </xdr:from>
    <xdr:to>
      <xdr:col>4</xdr:col>
      <xdr:colOff>295275</xdr:colOff>
      <xdr:row>43</xdr:row>
      <xdr:rowOff>257175</xdr:rowOff>
    </xdr:to>
    <xdr:sp macro="" textlink="">
      <xdr:nvSpPr>
        <xdr:cNvPr id="22" name="Right Brace 18">
          <a:extLst>
            <a:ext uri="{FF2B5EF4-FFF2-40B4-BE49-F238E27FC236}">
              <a16:creationId xmlns:a16="http://schemas.microsoft.com/office/drawing/2014/main" id="{E8B4A1D2-D61E-F014-BE98-0624903DFADD}"/>
            </a:ext>
            <a:ext uri="{C183D7F6-B498-43B3-948B-1728B52AA6E4}">
              <adec:decorative xmlns:adec="http://schemas.microsoft.com/office/drawing/2017/decorative" val="1"/>
            </a:ext>
          </a:extLst>
        </xdr:cNvPr>
        <xdr:cNvSpPr/>
      </xdr:nvSpPr>
      <xdr:spPr>
        <a:xfrm>
          <a:off x="8361120" y="13919410"/>
          <a:ext cx="116130" cy="1063415"/>
        </a:xfrm>
        <a:prstGeom prst="rightBrace">
          <a:avLst>
            <a:gd name="adj1" fmla="val 105423"/>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173182</xdr:colOff>
      <xdr:row>21</xdr:row>
      <xdr:rowOff>325848</xdr:rowOff>
    </xdr:from>
    <xdr:to>
      <xdr:col>4</xdr:col>
      <xdr:colOff>265546</xdr:colOff>
      <xdr:row>23</xdr:row>
      <xdr:rowOff>17637</xdr:rowOff>
    </xdr:to>
    <xdr:sp macro="" textlink="">
      <xdr:nvSpPr>
        <xdr:cNvPr id="20" name="Right Brace 19">
          <a:extLst>
            <a:ext uri="{FF2B5EF4-FFF2-40B4-BE49-F238E27FC236}">
              <a16:creationId xmlns:a16="http://schemas.microsoft.com/office/drawing/2014/main" id="{800B32A3-F2A9-1209-1908-5586F92AFB97}"/>
            </a:ext>
            <a:ext uri="{C183D7F6-B498-43B3-948B-1728B52AA6E4}">
              <adec:decorative xmlns:adec="http://schemas.microsoft.com/office/drawing/2017/decorative" val="1"/>
            </a:ext>
          </a:extLst>
        </xdr:cNvPr>
        <xdr:cNvSpPr/>
      </xdr:nvSpPr>
      <xdr:spPr>
        <a:xfrm>
          <a:off x="8692765" y="6199598"/>
          <a:ext cx="92364" cy="379706"/>
        </a:xfrm>
        <a:prstGeom prst="rightBrace">
          <a:avLst>
            <a:gd name="adj1" fmla="val 105423"/>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editAs="oneCell">
    <xdr:from>
      <xdr:col>10</xdr:col>
      <xdr:colOff>809626</xdr:colOff>
      <xdr:row>0</xdr:row>
      <xdr:rowOff>160867</xdr:rowOff>
    </xdr:from>
    <xdr:to>
      <xdr:col>11</xdr:col>
      <xdr:colOff>538494</xdr:colOff>
      <xdr:row>5</xdr:row>
      <xdr:rowOff>242147</xdr:rowOff>
    </xdr:to>
    <xdr:pic>
      <xdr:nvPicPr>
        <xdr:cNvPr id="5" name="Picture 4">
          <a:extLst>
            <a:ext uri="{FF2B5EF4-FFF2-40B4-BE49-F238E27FC236}">
              <a16:creationId xmlns:a16="http://schemas.microsoft.com/office/drawing/2014/main" id="{6F50E79C-99E1-1831-ECE6-9C1D31BAECAE}"/>
            </a:ext>
            <a:ext uri="{147F2762-F138-4A5C-976F-8EAC2B608ADB}">
              <a16:predDERef xmlns:a16="http://schemas.microsoft.com/office/drawing/2014/main" pred="{800B32A3-F2A9-1209-1908-5586F92AFB97}"/>
            </a:ext>
          </a:extLst>
        </xdr:cNvPr>
        <xdr:cNvPicPr>
          <a:picLocks noChangeAspect="1"/>
        </xdr:cNvPicPr>
      </xdr:nvPicPr>
      <xdr:blipFill>
        <a:blip xmlns:r="http://schemas.openxmlformats.org/officeDocument/2006/relationships" r:embed="rId5"/>
        <a:stretch>
          <a:fillRect/>
        </a:stretch>
      </xdr:blipFill>
      <xdr:spPr>
        <a:xfrm>
          <a:off x="14407093" y="160867"/>
          <a:ext cx="1092001" cy="10549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3</xdr:row>
      <xdr:rowOff>123825</xdr:rowOff>
    </xdr:from>
    <xdr:to>
      <xdr:col>1</xdr:col>
      <xdr:colOff>396240</xdr:colOff>
      <xdr:row>5</xdr:row>
      <xdr:rowOff>61587</xdr:rowOff>
    </xdr:to>
    <xdr:sp macro="" textlink="">
      <xdr:nvSpPr>
        <xdr:cNvPr id="3" name="Oval 2">
          <a:extLst>
            <a:ext uri="{FF2B5EF4-FFF2-40B4-BE49-F238E27FC236}">
              <a16:creationId xmlns:a16="http://schemas.microsoft.com/office/drawing/2014/main" id="{3961D91A-01D5-4030-9ADB-0CD5F82076FD}"/>
            </a:ext>
          </a:extLst>
        </xdr:cNvPr>
        <xdr:cNvSpPr/>
      </xdr:nvSpPr>
      <xdr:spPr>
        <a:xfrm>
          <a:off x="76200" y="504825"/>
          <a:ext cx="320040" cy="328287"/>
        </a:xfrm>
        <a:prstGeom prst="ellipse">
          <a:avLst/>
        </a:prstGeom>
        <a:solidFill>
          <a:schemeClr val="accent6">
            <a:lumMod val="75000"/>
          </a:schemeClr>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t>A</a:t>
          </a:r>
          <a:endParaRPr lang="en-US" sz="800" b="1"/>
        </a:p>
      </xdr:txBody>
    </xdr:sp>
    <xdr:clientData/>
  </xdr:twoCellAnchor>
  <xdr:twoCellAnchor>
    <xdr:from>
      <xdr:col>1</xdr:col>
      <xdr:colOff>76200</xdr:colOff>
      <xdr:row>6</xdr:row>
      <xdr:rowOff>123825</xdr:rowOff>
    </xdr:from>
    <xdr:to>
      <xdr:col>1</xdr:col>
      <xdr:colOff>396240</xdr:colOff>
      <xdr:row>8</xdr:row>
      <xdr:rowOff>56969</xdr:rowOff>
    </xdr:to>
    <xdr:sp macro="" textlink="">
      <xdr:nvSpPr>
        <xdr:cNvPr id="4" name="Oval 3">
          <a:extLst>
            <a:ext uri="{FF2B5EF4-FFF2-40B4-BE49-F238E27FC236}">
              <a16:creationId xmlns:a16="http://schemas.microsoft.com/office/drawing/2014/main" id="{053AFBAE-B22C-4481-8270-D13A33AB7166}"/>
            </a:ext>
          </a:extLst>
        </xdr:cNvPr>
        <xdr:cNvSpPr/>
      </xdr:nvSpPr>
      <xdr:spPr>
        <a:xfrm>
          <a:off x="76200" y="1085850"/>
          <a:ext cx="320040" cy="323669"/>
        </a:xfrm>
        <a:prstGeom prst="ellipse">
          <a:avLst/>
        </a:prstGeom>
        <a:solidFill>
          <a:schemeClr val="accent4">
            <a:lumMod val="60000"/>
            <a:lumOff val="40000"/>
          </a:schemeClr>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solidFill>
                <a:sysClr val="windowText" lastClr="000000"/>
              </a:solidFill>
            </a:rPr>
            <a:t>B</a:t>
          </a:r>
          <a:endParaRPr lang="en-US" sz="800" b="1">
            <a:solidFill>
              <a:sysClr val="windowText" lastClr="000000"/>
            </a:solidFill>
          </a:endParaRPr>
        </a:p>
      </xdr:txBody>
    </xdr:sp>
    <xdr:clientData/>
  </xdr:twoCellAnchor>
  <xdr:twoCellAnchor>
    <xdr:from>
      <xdr:col>1</xdr:col>
      <xdr:colOff>76200</xdr:colOff>
      <xdr:row>13</xdr:row>
      <xdr:rowOff>19050</xdr:rowOff>
    </xdr:from>
    <xdr:to>
      <xdr:col>1</xdr:col>
      <xdr:colOff>396240</xdr:colOff>
      <xdr:row>14</xdr:row>
      <xdr:rowOff>144508</xdr:rowOff>
    </xdr:to>
    <xdr:sp macro="" textlink="">
      <xdr:nvSpPr>
        <xdr:cNvPr id="5" name="Oval 4">
          <a:extLst>
            <a:ext uri="{FF2B5EF4-FFF2-40B4-BE49-F238E27FC236}">
              <a16:creationId xmlns:a16="http://schemas.microsoft.com/office/drawing/2014/main" id="{8C6E2520-0BF8-4C71-9CD9-68DBB0968643}"/>
            </a:ext>
          </a:extLst>
        </xdr:cNvPr>
        <xdr:cNvSpPr/>
      </xdr:nvSpPr>
      <xdr:spPr>
        <a:xfrm>
          <a:off x="685800" y="2543175"/>
          <a:ext cx="320040" cy="325483"/>
        </a:xfrm>
        <a:prstGeom prst="ellipse">
          <a:avLst/>
        </a:prstGeom>
        <a:solidFill>
          <a:schemeClr val="accent2">
            <a:lumMod val="60000"/>
            <a:lumOff val="40000"/>
          </a:schemeClr>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t>D</a:t>
          </a:r>
          <a:endParaRPr lang="en-US" sz="800" b="1"/>
        </a:p>
      </xdr:txBody>
    </xdr:sp>
    <xdr:clientData/>
  </xdr:twoCellAnchor>
  <xdr:twoCellAnchor>
    <xdr:from>
      <xdr:col>1</xdr:col>
      <xdr:colOff>76200</xdr:colOff>
      <xdr:row>17</xdr:row>
      <xdr:rowOff>59663</xdr:rowOff>
    </xdr:from>
    <xdr:to>
      <xdr:col>1</xdr:col>
      <xdr:colOff>396240</xdr:colOff>
      <xdr:row>18</xdr:row>
      <xdr:rowOff>185121</xdr:rowOff>
    </xdr:to>
    <xdr:sp macro="" textlink="">
      <xdr:nvSpPr>
        <xdr:cNvPr id="7" name="Oval 6">
          <a:extLst>
            <a:ext uri="{FF2B5EF4-FFF2-40B4-BE49-F238E27FC236}">
              <a16:creationId xmlns:a16="http://schemas.microsoft.com/office/drawing/2014/main" id="{3BE4D0E8-80CF-D514-AB8C-43EEF4333AAE}"/>
            </a:ext>
          </a:extLst>
        </xdr:cNvPr>
        <xdr:cNvSpPr/>
      </xdr:nvSpPr>
      <xdr:spPr>
        <a:xfrm>
          <a:off x="76200" y="3183863"/>
          <a:ext cx="320040" cy="325483"/>
        </a:xfrm>
        <a:prstGeom prst="ellipse">
          <a:avLst/>
        </a:prstGeom>
        <a:solidFill>
          <a:srgbClr val="83428E"/>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solidFill>
                <a:schemeClr val="bg1"/>
              </a:solidFill>
            </a:rPr>
            <a:t>E</a:t>
          </a:r>
          <a:endParaRPr lang="en-US" sz="800" b="1">
            <a:solidFill>
              <a:schemeClr val="bg1"/>
            </a:solidFill>
          </a:endParaRPr>
        </a:p>
      </xdr:txBody>
    </xdr:sp>
    <xdr:clientData/>
  </xdr:twoCellAnchor>
  <xdr:twoCellAnchor>
    <xdr:from>
      <xdr:col>1</xdr:col>
      <xdr:colOff>76200</xdr:colOff>
      <xdr:row>9</xdr:row>
      <xdr:rowOff>142875</xdr:rowOff>
    </xdr:from>
    <xdr:to>
      <xdr:col>1</xdr:col>
      <xdr:colOff>396240</xdr:colOff>
      <xdr:row>11</xdr:row>
      <xdr:rowOff>76018</xdr:rowOff>
    </xdr:to>
    <xdr:sp macro="" textlink="">
      <xdr:nvSpPr>
        <xdr:cNvPr id="8" name="Oval 7">
          <a:extLst>
            <a:ext uri="{FF2B5EF4-FFF2-40B4-BE49-F238E27FC236}">
              <a16:creationId xmlns:a16="http://schemas.microsoft.com/office/drawing/2014/main" id="{24E63822-B42D-4E8D-B7CD-402CBDA89C69}"/>
            </a:ext>
          </a:extLst>
        </xdr:cNvPr>
        <xdr:cNvSpPr/>
      </xdr:nvSpPr>
      <xdr:spPr>
        <a:xfrm>
          <a:off x="76200" y="1685925"/>
          <a:ext cx="320040" cy="323668"/>
        </a:xfrm>
        <a:prstGeom prst="ellipse">
          <a:avLst/>
        </a:prstGeom>
        <a:solidFill>
          <a:schemeClr val="accent1">
            <a:lumMod val="60000"/>
            <a:lumOff val="40000"/>
          </a:schemeClr>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t>C</a:t>
          </a:r>
          <a:endParaRPr lang="en-US" sz="8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ycdot.maps.arcgis.com/apps/instant/basic/index.html?appid=85cc128e27f6415d9a2b0dd5989d3756"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nycdot.maps.arcgis.com/apps/instant/basic/index.html?appid=85cc128e27f6415d9a2b0dd5989d3756" TargetMode="External"/><Relationship Id="rId1" Type="http://schemas.openxmlformats.org/officeDocument/2006/relationships/hyperlink" Target="https://nycdot.maps.arcgis.com/apps/instant/basic/index.html?appid=85cc128e27f6415d9a2b0dd5989d3756"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forecast.weather.gov/product.php?site=NWS&amp;issuedby=NYC&amp;product=CLA&amp;format=CI&amp;version=1&amp;glossary=1&amp;highlight=off" TargetMode="External"/><Relationship Id="rId2" Type="http://schemas.openxmlformats.org/officeDocument/2006/relationships/hyperlink" Target="http://www.nyc.gov/financingassistance" TargetMode="External"/><Relationship Id="rId1" Type="http://schemas.openxmlformats.org/officeDocument/2006/relationships/hyperlink" Target="../../SLane/AppData/Local/Microsoft/Windows/INetCache/Content.Outlook/AppData/Local/Microsoft/Windows/INetCache/SLane/AppData/Local/Microsoft/Windows/INetCache/Content.Outlook/LKI4560X/nyc.gov/financingassistance"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0E746-4B34-48E2-8F24-92C67D2BD857}">
  <dimension ref="B6:T52"/>
  <sheetViews>
    <sheetView showGridLines="0" showRowColHeaders="0" tabSelected="1" topLeftCell="A12" zoomScale="75" zoomScaleNormal="75" workbookViewId="0">
      <selection activeCell="C28" sqref="C28"/>
    </sheetView>
  </sheetViews>
  <sheetFormatPr defaultRowHeight="15.75" outlineLevelRow="1" x14ac:dyDescent="0.25"/>
  <cols>
    <col min="3" max="3" width="85.42578125" style="15" customWidth="1"/>
    <col min="4" max="4" width="19" customWidth="1"/>
    <col min="5" max="5" width="24.7109375" customWidth="1"/>
    <col min="6" max="6" width="3.28515625" customWidth="1"/>
    <col min="9" max="9" width="3.28515625" customWidth="1"/>
    <col min="10" max="10" width="24" customWidth="1"/>
    <col min="11" max="12" width="19.5703125" customWidth="1"/>
    <col min="13" max="13" width="28.28515625" customWidth="1"/>
    <col min="14" max="14" width="35.42578125" bestFit="1" customWidth="1"/>
    <col min="15" max="15" width="2.28515625" customWidth="1"/>
    <col min="17" max="17" width="11.85546875" bestFit="1" customWidth="1"/>
  </cols>
  <sheetData>
    <row r="6" spans="2:16" ht="44.45" customHeight="1" x14ac:dyDescent="0.25"/>
    <row r="7" spans="2:16" ht="38.1" customHeight="1" x14ac:dyDescent="0.25">
      <c r="B7" s="138" t="s">
        <v>170</v>
      </c>
      <c r="C7" s="139"/>
      <c r="D7" s="139"/>
      <c r="E7" s="139"/>
      <c r="F7" s="139"/>
      <c r="G7" s="139"/>
      <c r="H7" s="139"/>
      <c r="I7" s="139"/>
      <c r="J7" s="139"/>
      <c r="K7" s="139"/>
      <c r="L7" s="139"/>
      <c r="M7" s="139"/>
      <c r="N7" s="139"/>
      <c r="O7" s="139"/>
      <c r="P7" s="139"/>
    </row>
    <row r="8" spans="2:16" ht="26.25" x14ac:dyDescent="0.25">
      <c r="B8" s="140" t="s">
        <v>175</v>
      </c>
      <c r="C8" s="141"/>
      <c r="D8" s="141"/>
      <c r="E8" s="141"/>
      <c r="F8" s="141"/>
      <c r="G8" s="141"/>
      <c r="H8" s="141"/>
      <c r="I8" s="141"/>
      <c r="J8" s="141"/>
      <c r="K8" s="141"/>
      <c r="L8" s="141"/>
      <c r="M8" s="141"/>
      <c r="N8" s="141"/>
      <c r="O8" s="141"/>
      <c r="P8" s="141"/>
    </row>
    <row r="9" spans="2:16" ht="28.5" customHeight="1" x14ac:dyDescent="0.35">
      <c r="B9" s="142" t="s">
        <v>194</v>
      </c>
      <c r="C9" s="142"/>
      <c r="D9" s="142"/>
      <c r="E9" s="142"/>
      <c r="F9" s="142"/>
      <c r="G9" s="142"/>
      <c r="H9" s="142"/>
      <c r="I9" s="142"/>
      <c r="J9" s="142"/>
      <c r="K9" s="142"/>
      <c r="L9" s="142"/>
      <c r="M9" s="142"/>
      <c r="N9" s="142"/>
      <c r="O9" s="142"/>
      <c r="P9" s="142"/>
    </row>
    <row r="10" spans="2:16" ht="33.950000000000003" customHeight="1" x14ac:dyDescent="0.35">
      <c r="B10" s="143" t="s">
        <v>171</v>
      </c>
      <c r="C10" s="144"/>
      <c r="D10" s="144"/>
      <c r="E10" s="144"/>
      <c r="F10" s="144"/>
      <c r="G10" s="144"/>
      <c r="H10" s="144"/>
      <c r="I10" s="144"/>
      <c r="J10" s="144"/>
      <c r="K10" s="144"/>
      <c r="L10" s="144"/>
      <c r="M10" s="144"/>
      <c r="N10" s="144"/>
      <c r="O10" s="144"/>
      <c r="P10" s="144"/>
    </row>
    <row r="11" spans="2:16" ht="21.95" customHeight="1" x14ac:dyDescent="0.3">
      <c r="B11" s="145" t="s">
        <v>0</v>
      </c>
      <c r="C11" s="145"/>
      <c r="D11" s="145"/>
      <c r="E11" s="145"/>
      <c r="F11" s="145"/>
      <c r="G11" s="145"/>
      <c r="H11" s="145"/>
      <c r="I11" s="145"/>
      <c r="J11" s="145"/>
      <c r="K11" s="145"/>
      <c r="L11" s="145"/>
      <c r="M11" s="145"/>
      <c r="N11" s="145"/>
      <c r="O11" s="145"/>
      <c r="P11" s="145"/>
    </row>
    <row r="12" spans="2:16" ht="30.75" customHeight="1" thickBot="1" x14ac:dyDescent="0.3">
      <c r="B12" s="125"/>
      <c r="C12" s="128"/>
      <c r="D12" s="125"/>
      <c r="E12" s="125"/>
      <c r="F12" s="125"/>
    </row>
    <row r="13" spans="2:16" ht="0.6" customHeight="1" thickBot="1" x14ac:dyDescent="0.3">
      <c r="B13" s="3"/>
      <c r="C13" s="126"/>
      <c r="D13" s="127"/>
      <c r="E13" s="127"/>
      <c r="F13" s="4"/>
    </row>
    <row r="14" spans="2:16" ht="25.5" customHeight="1" thickTop="1" x14ac:dyDescent="0.4">
      <c r="B14" s="130"/>
      <c r="C14" s="146" t="s">
        <v>172</v>
      </c>
      <c r="D14" s="146"/>
      <c r="E14" s="146"/>
      <c r="F14" s="129"/>
      <c r="I14" s="1"/>
      <c r="J14" s="132" t="s">
        <v>173</v>
      </c>
      <c r="K14" s="132"/>
      <c r="L14" s="132"/>
      <c r="M14" s="132"/>
      <c r="N14" s="132"/>
      <c r="O14" s="2"/>
    </row>
    <row r="15" spans="2:16" ht="32.25" customHeight="1" x14ac:dyDescent="0.25">
      <c r="B15" s="3"/>
      <c r="C15" s="106" t="s">
        <v>176</v>
      </c>
      <c r="F15" s="4"/>
      <c r="I15" s="148" t="s">
        <v>174</v>
      </c>
      <c r="J15" s="149"/>
      <c r="K15" s="149"/>
      <c r="L15" s="149"/>
      <c r="M15" s="149"/>
      <c r="N15" s="149"/>
      <c r="O15" s="150"/>
    </row>
    <row r="16" spans="2:16" x14ac:dyDescent="0.25">
      <c r="B16" s="3"/>
      <c r="C16" s="16" t="s">
        <v>177</v>
      </c>
      <c r="D16" s="116" t="s">
        <v>160</v>
      </c>
      <c r="F16" s="4"/>
      <c r="I16" s="3"/>
      <c r="O16" s="4"/>
    </row>
    <row r="17" spans="2:20" ht="31.5" customHeight="1" x14ac:dyDescent="0.25">
      <c r="B17" s="3"/>
      <c r="F17" s="4"/>
      <c r="I17" s="3"/>
      <c r="J17" s="136" t="s">
        <v>2</v>
      </c>
      <c r="K17" s="136"/>
      <c r="L17" s="136"/>
      <c r="M17" s="136"/>
      <c r="N17" s="65">
        <f>'Annual Financial Calculations'!D5</f>
        <v>0</v>
      </c>
      <c r="O17" s="4"/>
    </row>
    <row r="18" spans="2:20" ht="35.1" customHeight="1" x14ac:dyDescent="0.25">
      <c r="B18" s="10"/>
      <c r="C18" s="109" t="s">
        <v>182</v>
      </c>
      <c r="D18" s="51"/>
      <c r="E18" s="9"/>
      <c r="F18" s="11"/>
      <c r="I18" s="3"/>
      <c r="J18" s="136" t="s">
        <v>3</v>
      </c>
      <c r="K18" s="136"/>
      <c r="L18" s="136"/>
      <c r="M18" s="136"/>
      <c r="N18" s="65">
        <f>N17*-11%</f>
        <v>0</v>
      </c>
      <c r="O18" s="4"/>
      <c r="Q18" s="44"/>
    </row>
    <row r="19" spans="2:20" s="9" customFormat="1" ht="30.95" customHeight="1" x14ac:dyDescent="0.25">
      <c r="B19" s="10"/>
      <c r="C19" s="107" t="s">
        <v>183</v>
      </c>
      <c r="D19" s="51"/>
      <c r="F19" s="11"/>
      <c r="I19" s="10"/>
      <c r="J19" s="136" t="s">
        <v>4</v>
      </c>
      <c r="K19" s="136"/>
      <c r="L19" s="136"/>
      <c r="M19" s="136"/>
      <c r="N19" s="65">
        <f>SUM(N17:N18)</f>
        <v>0</v>
      </c>
      <c r="O19" s="11"/>
    </row>
    <row r="20" spans="2:20" s="9" customFormat="1" ht="30.95" customHeight="1" x14ac:dyDescent="0.25">
      <c r="B20" s="10"/>
      <c r="C20" s="108" t="s">
        <v>5</v>
      </c>
      <c r="D20" s="51"/>
      <c r="F20" s="11"/>
      <c r="I20" s="10"/>
      <c r="J20"/>
      <c r="K20"/>
      <c r="L20"/>
      <c r="M20"/>
      <c r="N20"/>
      <c r="O20" s="11"/>
    </row>
    <row r="21" spans="2:20" s="9" customFormat="1" ht="24" customHeight="1" x14ac:dyDescent="0.25">
      <c r="B21" s="3"/>
      <c r="C21" s="15"/>
      <c r="D21" s="30"/>
      <c r="E21"/>
      <c r="F21" s="4"/>
      <c r="I21" s="10"/>
      <c r="J21" s="69" t="s">
        <v>6</v>
      </c>
      <c r="K21" s="69"/>
      <c r="L21" s="69"/>
      <c r="M21" s="69"/>
      <c r="N21" s="65">
        <f>D23*-N19</f>
        <v>0</v>
      </c>
      <c r="O21" s="11"/>
    </row>
    <row r="22" spans="2:20" x14ac:dyDescent="0.25">
      <c r="B22" s="3"/>
      <c r="D22" s="30"/>
      <c r="F22" s="4"/>
      <c r="I22" s="3"/>
      <c r="O22" s="4"/>
    </row>
    <row r="23" spans="2:20" ht="35.25" customHeight="1" x14ac:dyDescent="0.25">
      <c r="B23" s="3"/>
      <c r="C23" s="110" t="s">
        <v>181</v>
      </c>
      <c r="D23" s="112"/>
      <c r="F23" s="4"/>
      <c r="I23" s="3"/>
      <c r="J23" s="69" t="s">
        <v>197</v>
      </c>
      <c r="K23" s="69"/>
      <c r="L23" s="69"/>
      <c r="M23" s="69"/>
      <c r="N23" s="121">
        <f>-SUM(D26:D30)</f>
        <v>-7100</v>
      </c>
      <c r="O23" s="11"/>
      <c r="P23" s="32"/>
      <c r="Q23" s="32"/>
    </row>
    <row r="24" spans="2:20" ht="33" customHeight="1" x14ac:dyDescent="0.35">
      <c r="B24" s="3"/>
      <c r="C24" s="27"/>
      <c r="D24" s="28"/>
      <c r="F24" s="4"/>
      <c r="I24" s="3"/>
      <c r="J24" s="69" t="s">
        <v>198</v>
      </c>
      <c r="K24" s="122"/>
      <c r="L24" s="122"/>
      <c r="M24" s="122"/>
      <c r="N24" s="121">
        <f>-SUM(D32:D39)</f>
        <v>0</v>
      </c>
      <c r="O24" s="4"/>
      <c r="P24" s="9"/>
      <c r="Q24" s="9"/>
      <c r="T24" s="9"/>
    </row>
    <row r="25" spans="2:20" ht="38.25" customHeight="1" x14ac:dyDescent="0.25">
      <c r="B25" s="3"/>
      <c r="C25" s="99" t="s">
        <v>193</v>
      </c>
      <c r="D25" s="9"/>
      <c r="F25" s="4"/>
      <c r="I25" s="3"/>
      <c r="J25" s="69" t="s">
        <v>8</v>
      </c>
      <c r="K25" s="123"/>
      <c r="L25" s="123"/>
      <c r="M25" s="123"/>
      <c r="N25" s="121">
        <f>-'Annual Financial Calculations'!D18+-'Annual Financial Calculations'!D19</f>
        <v>0</v>
      </c>
      <c r="O25" s="4"/>
      <c r="P25" s="9"/>
      <c r="Q25" s="9"/>
      <c r="T25" s="9"/>
    </row>
    <row r="26" spans="2:20" ht="43.5" customHeight="1" thickBot="1" x14ac:dyDescent="0.3">
      <c r="B26" s="3"/>
      <c r="C26" s="120" t="s">
        <v>184</v>
      </c>
      <c r="D26" s="117"/>
      <c r="F26" s="4"/>
      <c r="I26" s="3"/>
      <c r="J26" s="96"/>
      <c r="K26" s="97"/>
      <c r="L26" s="97"/>
      <c r="M26" s="97"/>
      <c r="N26" s="98"/>
      <c r="O26" s="4"/>
    </row>
    <row r="27" spans="2:20" ht="33" customHeight="1" thickTop="1" x14ac:dyDescent="0.5">
      <c r="B27" s="3"/>
      <c r="C27" s="108" t="s">
        <v>178</v>
      </c>
      <c r="D27" s="117"/>
      <c r="F27" s="4"/>
      <c r="I27" s="3"/>
      <c r="J27" s="66"/>
      <c r="K27" s="66"/>
      <c r="L27" s="66"/>
      <c r="M27" s="66"/>
      <c r="N27" s="67"/>
      <c r="O27" s="4"/>
    </row>
    <row r="28" spans="2:20" ht="33" customHeight="1" x14ac:dyDescent="0.4">
      <c r="B28" s="3"/>
      <c r="C28" s="110" t="s">
        <v>185</v>
      </c>
      <c r="D28" s="117"/>
      <c r="E28" s="9"/>
      <c r="F28" s="4"/>
      <c r="I28" s="3"/>
      <c r="J28" s="119" t="s">
        <v>9</v>
      </c>
      <c r="K28" s="119"/>
      <c r="L28" s="119"/>
      <c r="M28" s="119"/>
      <c r="N28" s="68">
        <f>N19+N21+N23+N24+N25</f>
        <v>-7100</v>
      </c>
      <c r="O28" s="4"/>
    </row>
    <row r="29" spans="2:20" ht="33" customHeight="1" x14ac:dyDescent="0.25">
      <c r="B29" s="3"/>
      <c r="C29" s="110" t="s">
        <v>186</v>
      </c>
      <c r="D29" s="118">
        <f>IF(Tool!D16="both", 2100, 1050)</f>
        <v>2100</v>
      </c>
      <c r="E29" s="9"/>
      <c r="F29" s="4"/>
      <c r="I29" s="3"/>
      <c r="J29" s="134" t="s">
        <v>10</v>
      </c>
      <c r="K29" s="134"/>
      <c r="L29" s="134"/>
      <c r="M29" s="134"/>
      <c r="N29" s="134"/>
      <c r="O29" s="4"/>
    </row>
    <row r="30" spans="2:20" ht="32.25" customHeight="1" x14ac:dyDescent="0.25">
      <c r="B30" s="3"/>
      <c r="C30" s="110" t="s">
        <v>180</v>
      </c>
      <c r="D30" s="118">
        <f>IF(D16="both",(4000+1000),IF(D16="Roadway Dining",(2500+1000),(1500+1000)))</f>
        <v>5000</v>
      </c>
      <c r="E30" s="9"/>
      <c r="F30" s="4"/>
      <c r="I30" s="3"/>
      <c r="J30" s="42"/>
      <c r="O30" s="4"/>
    </row>
    <row r="31" spans="2:20" ht="36.75" customHeight="1" x14ac:dyDescent="0.4">
      <c r="B31" s="3"/>
      <c r="C31" s="16"/>
      <c r="D31" s="9"/>
      <c r="F31" s="4"/>
      <c r="I31" s="3"/>
      <c r="J31" s="119" t="s">
        <v>11</v>
      </c>
      <c r="K31" s="119"/>
      <c r="L31" s="119"/>
      <c r="M31" s="119"/>
      <c r="N31" s="68">
        <f>N19+N21+N24+N25</f>
        <v>0</v>
      </c>
      <c r="O31" s="4"/>
    </row>
    <row r="32" spans="2:20" ht="36.75" customHeight="1" x14ac:dyDescent="0.25">
      <c r="B32" s="3"/>
      <c r="C32" s="110" t="s">
        <v>187</v>
      </c>
      <c r="D32" s="113"/>
      <c r="F32" s="4"/>
      <c r="I32" s="3"/>
      <c r="J32" s="147" t="s">
        <v>10</v>
      </c>
      <c r="K32" s="147"/>
      <c r="L32" s="147"/>
      <c r="M32" s="147"/>
      <c r="N32" s="147"/>
      <c r="O32" s="4"/>
    </row>
    <row r="33" spans="2:19" ht="36.75" customHeight="1" x14ac:dyDescent="0.25">
      <c r="B33" s="3"/>
      <c r="C33" s="110" t="s">
        <v>188</v>
      </c>
      <c r="D33" s="113"/>
      <c r="F33" s="4"/>
      <c r="I33" s="3"/>
      <c r="J33" s="137" t="s">
        <v>12</v>
      </c>
      <c r="K33" s="137"/>
      <c r="L33" s="137"/>
      <c r="M33" s="137"/>
      <c r="N33" s="137"/>
      <c r="O33" s="4"/>
    </row>
    <row r="34" spans="2:19" ht="30" customHeight="1" x14ac:dyDescent="0.25">
      <c r="B34" s="3"/>
      <c r="C34" s="110" t="s">
        <v>190</v>
      </c>
      <c r="D34" s="113"/>
      <c r="F34" s="4"/>
      <c r="I34" s="3"/>
      <c r="J34" s="131" t="str">
        <f>B11</f>
        <v>Read an important disclaimer before use.</v>
      </c>
      <c r="K34" s="131"/>
      <c r="L34" s="131"/>
      <c r="M34" s="131"/>
      <c r="N34" s="131"/>
      <c r="O34" s="4"/>
    </row>
    <row r="35" spans="2:19" ht="21.75" customHeight="1" x14ac:dyDescent="0.3">
      <c r="B35" s="3"/>
      <c r="C35" s="110" t="s">
        <v>189</v>
      </c>
      <c r="D35" s="113"/>
      <c r="F35" s="4"/>
      <c r="I35" s="3"/>
      <c r="J35" s="70" t="s">
        <v>13</v>
      </c>
      <c r="K35" s="15"/>
      <c r="L35" s="15"/>
      <c r="M35" s="15"/>
      <c r="N35" s="15"/>
      <c r="O35" s="4"/>
    </row>
    <row r="36" spans="2:19" ht="21.75" customHeight="1" x14ac:dyDescent="0.25">
      <c r="B36" s="3"/>
      <c r="C36" s="110" t="s">
        <v>191</v>
      </c>
      <c r="D36" s="113"/>
      <c r="F36" s="4"/>
      <c r="I36" s="3"/>
      <c r="J36" s="135" t="s">
        <v>195</v>
      </c>
      <c r="K36" s="135"/>
      <c r="L36" s="135"/>
      <c r="M36" s="135"/>
      <c r="N36" s="135"/>
      <c r="O36" s="4"/>
    </row>
    <row r="37" spans="2:19" ht="21.75" customHeight="1" x14ac:dyDescent="0.25">
      <c r="B37" s="3"/>
      <c r="C37" s="110" t="s">
        <v>14</v>
      </c>
      <c r="D37" s="113"/>
      <c r="E37" s="12"/>
      <c r="F37" s="4"/>
      <c r="I37" s="10"/>
      <c r="J37" s="135"/>
      <c r="K37" s="135"/>
      <c r="L37" s="135"/>
      <c r="M37" s="135"/>
      <c r="N37" s="135"/>
      <c r="O37" s="4"/>
    </row>
    <row r="38" spans="2:19" ht="21.75" customHeight="1" x14ac:dyDescent="0.25">
      <c r="B38" s="3"/>
      <c r="C38" s="110" t="s">
        <v>15</v>
      </c>
      <c r="D38" s="113"/>
      <c r="E38" s="12"/>
      <c r="F38" s="4"/>
      <c r="I38" s="3"/>
      <c r="J38" s="133" t="s">
        <v>196</v>
      </c>
      <c r="K38" s="133"/>
      <c r="L38" s="133"/>
      <c r="M38" s="133"/>
      <c r="N38" s="133"/>
      <c r="O38" s="4"/>
    </row>
    <row r="39" spans="2:19" ht="21.75" customHeight="1" x14ac:dyDescent="0.25">
      <c r="B39" s="3"/>
      <c r="C39" s="110" t="s">
        <v>192</v>
      </c>
      <c r="D39" s="113"/>
      <c r="E39" s="12"/>
      <c r="F39" s="4"/>
      <c r="I39" s="3"/>
      <c r="J39" s="133"/>
      <c r="K39" s="133"/>
      <c r="L39" s="133"/>
      <c r="M39" s="133"/>
      <c r="N39" s="133"/>
      <c r="O39" s="4"/>
    </row>
    <row r="40" spans="2:19" ht="21.75" customHeight="1" x14ac:dyDescent="0.25">
      <c r="B40" s="3"/>
      <c r="C40" s="106"/>
      <c r="D40" s="88"/>
      <c r="E40" s="12"/>
      <c r="F40" s="4"/>
      <c r="I40" s="3"/>
      <c r="J40" s="133"/>
      <c r="K40" s="133"/>
      <c r="L40" s="133"/>
      <c r="M40" s="133"/>
      <c r="N40" s="133"/>
      <c r="O40" s="4"/>
    </row>
    <row r="41" spans="2:19" ht="21.75" customHeight="1" x14ac:dyDescent="0.25">
      <c r="B41" s="3"/>
      <c r="C41" s="110" t="s">
        <v>16</v>
      </c>
      <c r="D41" s="115" t="str">
        <f>D16</f>
        <v>Both</v>
      </c>
      <c r="F41" s="4"/>
      <c r="I41" s="3"/>
      <c r="J41" s="52"/>
      <c r="K41" s="15"/>
      <c r="L41" s="15"/>
      <c r="M41" s="15"/>
      <c r="N41" s="15"/>
      <c r="O41" s="4"/>
    </row>
    <row r="42" spans="2:19" ht="21.75" customHeight="1" x14ac:dyDescent="0.25">
      <c r="B42" s="3"/>
      <c r="C42" s="111" t="s">
        <v>179</v>
      </c>
      <c r="D42" s="114">
        <v>2</v>
      </c>
      <c r="E42" s="14"/>
      <c r="F42" s="4"/>
      <c r="I42" s="3"/>
      <c r="J42" s="52"/>
      <c r="K42" s="15"/>
      <c r="L42" s="15"/>
      <c r="M42" s="15"/>
      <c r="N42" s="15"/>
      <c r="O42" s="4"/>
    </row>
    <row r="43" spans="2:19" ht="21.75" customHeight="1" thickBot="1" x14ac:dyDescent="0.3">
      <c r="B43" s="3"/>
      <c r="C43" s="110" t="str">
        <f>IF(Details!$B$15,Details!B19,IF(Details!$B$16,Details!B19,"proceed to question 23"))</f>
        <v>21. Length of Sidewalk setup:</v>
      </c>
      <c r="D43" s="114"/>
      <c r="F43" s="4"/>
      <c r="I43" s="100" t="s">
        <v>17</v>
      </c>
      <c r="J43" s="13"/>
      <c r="K43" s="5"/>
      <c r="L43" s="5"/>
      <c r="M43" s="5"/>
      <c r="N43" s="5"/>
      <c r="O43" s="101" t="s">
        <v>17</v>
      </c>
    </row>
    <row r="44" spans="2:19" ht="21.75" customHeight="1" thickTop="1" x14ac:dyDescent="0.25">
      <c r="B44" s="3"/>
      <c r="C44" s="110" t="str">
        <f>IF(Details!$B$15,Details!B20,IF(Details!$B$16,Details!B20,"proceed to question 23"))</f>
        <v>22. Width of Sidewalk setup:</v>
      </c>
      <c r="D44" s="114"/>
      <c r="F44" s="4"/>
    </row>
    <row r="45" spans="2:19" ht="21.75" customHeight="1" x14ac:dyDescent="0.25">
      <c r="B45" s="3"/>
      <c r="C45" s="110" t="str">
        <f>IF(Details!$B$14,Details!B21,IF(Details!$B$16,Details!B21,""))</f>
        <v>23. Length of Roadway setup:</v>
      </c>
      <c r="D45" s="114"/>
      <c r="E45" s="31"/>
      <c r="F45" s="4"/>
      <c r="S45" s="8"/>
    </row>
    <row r="46" spans="2:19" ht="21.75" customHeight="1" x14ac:dyDescent="0.25">
      <c r="B46" s="3"/>
      <c r="C46" s="110" t="str">
        <f>IF(Details!$B$14,Details!B22,IF(Details!$B$16,Details!B22,""))</f>
        <v>24. Width of Roadway setup:</v>
      </c>
      <c r="D46" s="114"/>
      <c r="E46" s="12"/>
      <c r="F46" s="4"/>
    </row>
    <row r="47" spans="2:19" ht="21.75" customHeight="1" x14ac:dyDescent="0.25">
      <c r="B47" s="3"/>
      <c r="D47" s="33"/>
      <c r="F47" s="4"/>
      <c r="I47" s="26"/>
    </row>
    <row r="48" spans="2:19" ht="21.75" customHeight="1" x14ac:dyDescent="0.25">
      <c r="B48" s="3"/>
      <c r="C48" s="124" t="s">
        <v>18</v>
      </c>
      <c r="F48" s="4"/>
    </row>
    <row r="49" spans="2:6" ht="18.75" customHeight="1" x14ac:dyDescent="0.25">
      <c r="B49" s="102" t="s">
        <v>17</v>
      </c>
      <c r="C49" s="93"/>
      <c r="F49" s="4"/>
    </row>
    <row r="50" spans="2:6" ht="18.75" customHeight="1" thickBot="1" x14ac:dyDescent="0.3">
      <c r="B50" s="100" t="s">
        <v>17</v>
      </c>
      <c r="C50" s="103" t="s">
        <v>17</v>
      </c>
      <c r="D50" s="5"/>
      <c r="E50" s="5"/>
      <c r="F50" s="101" t="s">
        <v>17</v>
      </c>
    </row>
    <row r="51" spans="2:6" ht="16.5" outlineLevel="1" thickTop="1" x14ac:dyDescent="0.25"/>
    <row r="52" spans="2:6" outlineLevel="1" x14ac:dyDescent="0.25"/>
  </sheetData>
  <sheetProtection algorithmName="SHA-512" hashValue="o/jqh5cOhZWzkmDAdHsLNYq1qiSZ9zSaitu6KE1lJAAZHuvFTvbUrbCPxxBVrqmqMqYj8QrqYNOljhy5nouFZw==" saltValue="e9gAgYAatuUZWCMPBLSjfg==" spinCount="100000" sheet="1" objects="1" scenarios="1"/>
  <mergeCells count="17">
    <mergeCell ref="C14:E14"/>
    <mergeCell ref="J18:M18"/>
    <mergeCell ref="J17:M17"/>
    <mergeCell ref="J32:N32"/>
    <mergeCell ref="I15:O15"/>
    <mergeCell ref="B7:P7"/>
    <mergeCell ref="B8:P8"/>
    <mergeCell ref="B9:P9"/>
    <mergeCell ref="B10:P10"/>
    <mergeCell ref="B11:P11"/>
    <mergeCell ref="J34:N34"/>
    <mergeCell ref="J14:N14"/>
    <mergeCell ref="J38:N40"/>
    <mergeCell ref="J29:N29"/>
    <mergeCell ref="J36:N37"/>
    <mergeCell ref="J19:M19"/>
    <mergeCell ref="J33:N33"/>
  </mergeCells>
  <hyperlinks>
    <hyperlink ref="C48" location="'Annual Financial Calculations'!A1" display="View cost and expense calculations here" xr:uid="{9CE3B983-AE0D-4662-B521-B59C655FAF4C}"/>
    <hyperlink ref="B11" location="Disclaimers!A1" display="*Please click here to read an important disclaimer before use." xr:uid="{33D851EA-B97F-42B5-83FB-57D9AE4194DF}"/>
    <hyperlink ref="J34" location="Disclaimers!A1" display="Disclaimers!A1" xr:uid="{E31382F8-1F66-42AA-BCC9-C0DB715F304D}"/>
    <hyperlink ref="B10" location="Instructions!A1" display="For detailed instructions and guidance on how to complete the questionnaire, click here." xr:uid="{39893477-C403-4CDD-8B29-1E658B71F2A6}"/>
    <hyperlink ref="C42" r:id="rId1" display="19. DOT Fee Zone (Determine your zone on this map):" xr:uid="{2A8FBD54-45E3-4828-9A7C-55D418A7DE31}"/>
    <hyperlink ref="J33" location="'Annual Financial Calculations'!A1" display="View annual financial calculations here" xr:uid="{C3B28412-EA2D-45A4-8F3F-C0FEAE63E036}"/>
    <hyperlink ref="I15" location="'Summary Projections Explanation'!A1" display="View Summary Projections Explanation Here" xr:uid="{6B2D1BB9-E78F-4DBD-99AC-64A979102CBE}"/>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2" id="{986F491D-0170-42DA-8BEA-BF2CD1F13EB7}">
            <xm:f>Details!$B$14</xm:f>
            <x14:dxf>
              <fill>
                <patternFill patternType="darkDown">
                  <fgColor theme="0"/>
                  <bgColor theme="1" tint="0.499984740745262"/>
                </patternFill>
              </fill>
              <border>
                <left style="thin">
                  <color theme="0"/>
                </left>
                <right style="thin">
                  <color theme="0"/>
                </right>
                <top style="thin">
                  <color theme="0"/>
                </top>
                <bottom style="thin">
                  <color theme="0"/>
                </bottom>
              </border>
            </x14:dxf>
          </x14:cfRule>
          <xm:sqref>D43:D44</xm:sqref>
        </x14:conditionalFormatting>
        <x14:conditionalFormatting xmlns:xm="http://schemas.microsoft.com/office/excel/2006/main">
          <x14:cfRule type="expression" priority="1" id="{317CAFC9-6B97-44D4-8C07-052E38C522BE}">
            <xm:f>Details!$B$15</xm:f>
            <x14:dxf>
              <font>
                <color theme="0"/>
              </font>
              <fill>
                <patternFill patternType="solid">
                  <bgColor theme="0"/>
                </patternFill>
              </fill>
              <border>
                <left style="thin">
                  <color theme="0"/>
                </left>
                <right style="thin">
                  <color theme="0"/>
                </right>
                <top style="thin">
                  <color theme="0"/>
                </top>
                <bottom style="thin">
                  <color theme="0"/>
                </bottom>
                <vertical/>
                <horizontal/>
              </border>
            </x14:dxf>
          </x14:cfRule>
          <xm:sqref>D45:D46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7972EB59-94F9-4143-9BA4-D1E052069057}">
          <x14:formula1>
            <xm:f>Details!$B$3:$B$5</xm:f>
          </x14:formula1>
          <xm:sqref>D16</xm:sqref>
        </x14:dataValidation>
        <x14:dataValidation type="list" allowBlank="1" showInputMessage="1" showErrorMessage="1" promptTitle="Select one" xr:uid="{3FECAA77-AD13-49A7-AB93-DA92888EC885}">
          <x14:formula1>
            <xm:f>Details!$D$3:$D$6</xm:f>
          </x14:formula1>
          <xm:sqref>D42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EDB34-8EBD-4F98-B2AC-AC0AB3F56D4B}">
  <dimension ref="A1:X82"/>
  <sheetViews>
    <sheetView showGridLines="0" showRowColHeaders="0" topLeftCell="A3" workbookViewId="0">
      <selection activeCell="B38" sqref="B38:I38"/>
    </sheetView>
  </sheetViews>
  <sheetFormatPr defaultRowHeight="15" x14ac:dyDescent="0.25"/>
  <cols>
    <col min="1" max="1" width="9.140625" style="9"/>
  </cols>
  <sheetData>
    <row r="1" spans="1:14" x14ac:dyDescent="0.25">
      <c r="A1" s="77" t="s">
        <v>19</v>
      </c>
    </row>
    <row r="3" spans="1:14" s="18" customFormat="1" ht="18.75" x14ac:dyDescent="0.3">
      <c r="A3" s="29"/>
      <c r="B3" s="70" t="s">
        <v>199</v>
      </c>
      <c r="C3" s="81"/>
      <c r="D3" s="81"/>
      <c r="E3" s="81"/>
      <c r="F3" s="81"/>
      <c r="G3" s="81"/>
      <c r="H3" s="81"/>
      <c r="I3" s="81"/>
      <c r="J3" s="81"/>
      <c r="K3" s="81"/>
      <c r="L3" s="82"/>
      <c r="M3" s="82"/>
      <c r="N3" s="41"/>
    </row>
    <row r="4" spans="1:14" x14ac:dyDescent="0.25">
      <c r="B4" s="19"/>
      <c r="C4" s="19"/>
      <c r="D4" s="19"/>
      <c r="E4" s="19"/>
      <c r="F4" s="19"/>
      <c r="G4" s="19"/>
      <c r="H4" s="19"/>
      <c r="I4" s="19"/>
      <c r="J4" s="19"/>
    </row>
    <row r="5" spans="1:14" x14ac:dyDescent="0.25">
      <c r="A5" s="23" t="s">
        <v>20</v>
      </c>
      <c r="B5" s="22" t="s">
        <v>21</v>
      </c>
      <c r="C5" s="22"/>
      <c r="D5" s="22"/>
      <c r="E5" s="22"/>
      <c r="F5" s="22"/>
      <c r="G5" s="22"/>
      <c r="H5" s="22"/>
      <c r="I5" s="22"/>
      <c r="J5" s="22"/>
    </row>
    <row r="6" spans="1:14" x14ac:dyDescent="0.25">
      <c r="A6" s="23"/>
      <c r="B6" t="s">
        <v>22</v>
      </c>
    </row>
    <row r="7" spans="1:14" x14ac:dyDescent="0.25">
      <c r="A7" s="23"/>
    </row>
    <row r="8" spans="1:14" x14ac:dyDescent="0.25">
      <c r="A8" s="23" t="s">
        <v>23</v>
      </c>
      <c r="B8" s="20" t="s">
        <v>24</v>
      </c>
    </row>
    <row r="9" spans="1:14" x14ac:dyDescent="0.25">
      <c r="A9" s="23"/>
    </row>
    <row r="10" spans="1:14" x14ac:dyDescent="0.25">
      <c r="A10" s="23" t="s">
        <v>25</v>
      </c>
      <c r="B10" s="20" t="s">
        <v>26</v>
      </c>
    </row>
    <row r="11" spans="1:14" x14ac:dyDescent="0.25">
      <c r="A11" s="23"/>
    </row>
    <row r="12" spans="1:14" x14ac:dyDescent="0.25">
      <c r="A12" s="23" t="s">
        <v>27</v>
      </c>
      <c r="B12" s="34" t="s">
        <v>28</v>
      </c>
      <c r="K12" s="22"/>
    </row>
    <row r="13" spans="1:14" x14ac:dyDescent="0.25">
      <c r="A13" s="23"/>
    </row>
    <row r="14" spans="1:14" x14ac:dyDescent="0.25">
      <c r="A14" s="23" t="s">
        <v>29</v>
      </c>
      <c r="B14" t="s">
        <v>30</v>
      </c>
    </row>
    <row r="15" spans="1:14" x14ac:dyDescent="0.25">
      <c r="A15" s="23"/>
      <c r="B15" s="22" t="s">
        <v>31</v>
      </c>
      <c r="C15" s="22"/>
      <c r="D15" s="22"/>
      <c r="E15" s="22"/>
      <c r="F15" s="22"/>
      <c r="G15" s="22"/>
      <c r="H15" s="22"/>
      <c r="I15" s="22"/>
      <c r="J15" s="22"/>
      <c r="K15" s="22"/>
      <c r="L15" s="22"/>
      <c r="M15" s="22"/>
    </row>
    <row r="16" spans="1:14" ht="15.75" x14ac:dyDescent="0.25">
      <c r="A16" s="23"/>
      <c r="B16" s="48" t="s">
        <v>32</v>
      </c>
      <c r="C16" s="49"/>
      <c r="D16" s="49"/>
      <c r="E16" s="49"/>
      <c r="F16" s="49"/>
      <c r="G16" s="49"/>
      <c r="H16" s="49"/>
      <c r="I16" s="49"/>
      <c r="J16" s="49"/>
      <c r="K16" s="49"/>
      <c r="L16" s="49"/>
      <c r="M16" s="49"/>
    </row>
    <row r="17" spans="1:11" x14ac:dyDescent="0.25">
      <c r="A17" s="23"/>
    </row>
    <row r="18" spans="1:11" x14ac:dyDescent="0.25">
      <c r="A18" s="23" t="s">
        <v>33</v>
      </c>
      <c r="B18" t="s">
        <v>34</v>
      </c>
    </row>
    <row r="19" spans="1:11" x14ac:dyDescent="0.25">
      <c r="A19" s="23"/>
      <c r="B19" s="76" t="s">
        <v>35</v>
      </c>
      <c r="C19" s="75"/>
      <c r="D19" s="75"/>
      <c r="E19" s="75"/>
      <c r="F19" s="75"/>
      <c r="G19" s="75"/>
      <c r="H19" s="75"/>
      <c r="I19" s="75"/>
      <c r="J19" s="75"/>
      <c r="K19" s="75"/>
    </row>
    <row r="20" spans="1:11" x14ac:dyDescent="0.25">
      <c r="A20" s="23"/>
      <c r="B20" s="43" t="s">
        <v>36</v>
      </c>
    </row>
    <row r="21" spans="1:11" x14ac:dyDescent="0.25">
      <c r="A21" s="23"/>
      <c r="B21" s="43" t="s">
        <v>37</v>
      </c>
    </row>
    <row r="22" spans="1:11" x14ac:dyDescent="0.25">
      <c r="A22" s="23"/>
      <c r="B22" s="43" t="s">
        <v>38</v>
      </c>
    </row>
    <row r="23" spans="1:11" x14ac:dyDescent="0.25">
      <c r="A23" s="23"/>
      <c r="B23" s="43" t="s">
        <v>39</v>
      </c>
    </row>
    <row r="24" spans="1:11" x14ac:dyDescent="0.25">
      <c r="A24" s="23"/>
      <c r="B24" s="43" t="s">
        <v>40</v>
      </c>
    </row>
    <row r="25" spans="1:11" x14ac:dyDescent="0.25">
      <c r="A25" s="23"/>
      <c r="B25" s="43" t="s">
        <v>41</v>
      </c>
    </row>
    <row r="26" spans="1:11" x14ac:dyDescent="0.25">
      <c r="A26" s="23"/>
    </row>
    <row r="27" spans="1:11" x14ac:dyDescent="0.25">
      <c r="A27" s="23" t="s">
        <v>42</v>
      </c>
      <c r="B27" s="43" t="s">
        <v>43</v>
      </c>
    </row>
    <row r="28" spans="1:11" x14ac:dyDescent="0.25">
      <c r="A28" s="23"/>
      <c r="B28" s="36" t="s">
        <v>44</v>
      </c>
    </row>
    <row r="29" spans="1:11" x14ac:dyDescent="0.25">
      <c r="A29" s="23"/>
    </row>
    <row r="30" spans="1:11" x14ac:dyDescent="0.25">
      <c r="A30" s="23" t="s">
        <v>45</v>
      </c>
      <c r="B30" s="22" t="s">
        <v>46</v>
      </c>
    </row>
    <row r="31" spans="1:11" x14ac:dyDescent="0.25">
      <c r="A31" s="23"/>
      <c r="B31" s="36" t="s">
        <v>47</v>
      </c>
    </row>
    <row r="32" spans="1:11" x14ac:dyDescent="0.25">
      <c r="A32" s="23"/>
      <c r="B32" s="36"/>
    </row>
    <row r="33" spans="1:21" x14ac:dyDescent="0.25">
      <c r="A33" s="23" t="s">
        <v>48</v>
      </c>
      <c r="B33" s="155" t="s">
        <v>49</v>
      </c>
      <c r="C33" s="155"/>
      <c r="D33" s="155"/>
      <c r="E33" s="155"/>
      <c r="F33" s="155"/>
      <c r="G33" s="155"/>
      <c r="H33" s="155"/>
      <c r="I33" s="155"/>
      <c r="J33" s="155"/>
      <c r="K33" s="155"/>
      <c r="L33" s="155"/>
      <c r="M33" s="155"/>
      <c r="N33" s="155"/>
      <c r="O33" s="155"/>
      <c r="P33" s="155"/>
      <c r="Q33" s="155"/>
    </row>
    <row r="34" spans="1:21" x14ac:dyDescent="0.25">
      <c r="A34" s="23"/>
      <c r="B34" s="154" t="s">
        <v>50</v>
      </c>
      <c r="C34" s="154"/>
      <c r="D34" s="154"/>
      <c r="E34" s="154"/>
      <c r="F34" s="154"/>
      <c r="G34" s="154"/>
    </row>
    <row r="35" spans="1:21" x14ac:dyDescent="0.25">
      <c r="A35" s="23"/>
      <c r="B35" s="36"/>
      <c r="C35" s="36"/>
      <c r="D35" s="36"/>
      <c r="E35" s="36"/>
      <c r="F35" s="36"/>
      <c r="G35" s="36"/>
    </row>
    <row r="36" spans="1:21" x14ac:dyDescent="0.25">
      <c r="A36" s="23" t="s">
        <v>51</v>
      </c>
      <c r="B36" s="155" t="s">
        <v>52</v>
      </c>
      <c r="C36" s="155"/>
      <c r="D36" s="155"/>
      <c r="E36" s="155"/>
      <c r="F36" s="155"/>
      <c r="G36" s="155"/>
      <c r="H36" s="155"/>
      <c r="I36" s="155"/>
      <c r="J36" s="155"/>
      <c r="K36" s="155"/>
      <c r="L36" s="155"/>
      <c r="M36" s="155"/>
      <c r="N36" s="155"/>
      <c r="O36" s="155"/>
    </row>
    <row r="37" spans="1:21" ht="15" customHeight="1" x14ac:dyDescent="0.25">
      <c r="A37" s="23"/>
      <c r="B37" s="160" t="s">
        <v>200</v>
      </c>
      <c r="C37" s="160"/>
      <c r="D37" s="160"/>
      <c r="E37" s="160"/>
      <c r="F37" s="160"/>
      <c r="G37" s="160"/>
      <c r="H37" s="160"/>
      <c r="I37" s="160"/>
      <c r="J37" s="160"/>
      <c r="K37" s="160"/>
      <c r="L37" s="160"/>
      <c r="M37" s="160"/>
      <c r="N37" s="160"/>
      <c r="O37" s="160"/>
      <c r="P37" s="160"/>
      <c r="Q37" s="160"/>
      <c r="R37" s="160"/>
      <c r="S37" s="160"/>
      <c r="T37" s="160"/>
      <c r="U37" s="160"/>
    </row>
    <row r="38" spans="1:21" x14ac:dyDescent="0.25">
      <c r="B38" s="154" t="s">
        <v>53</v>
      </c>
      <c r="C38" s="154"/>
      <c r="D38" s="154"/>
      <c r="E38" s="154"/>
      <c r="F38" s="154"/>
      <c r="G38" s="154"/>
      <c r="H38" s="154"/>
      <c r="I38" s="154"/>
    </row>
    <row r="39" spans="1:21" x14ac:dyDescent="0.25">
      <c r="A39" s="23"/>
      <c r="B39" s="36"/>
    </row>
    <row r="40" spans="1:21" x14ac:dyDescent="0.25">
      <c r="A40" s="94" t="s">
        <v>54</v>
      </c>
      <c r="B40" s="37" t="s">
        <v>55</v>
      </c>
      <c r="C40" s="22"/>
      <c r="D40" s="22"/>
      <c r="E40" s="22"/>
      <c r="F40" s="22"/>
      <c r="G40" s="22"/>
    </row>
    <row r="41" spans="1:21" x14ac:dyDescent="0.25">
      <c r="A41" s="23"/>
      <c r="B41" t="s">
        <v>56</v>
      </c>
    </row>
    <row r="42" spans="1:21" x14ac:dyDescent="0.25">
      <c r="A42" s="23"/>
    </row>
    <row r="43" spans="1:21" x14ac:dyDescent="0.25">
      <c r="A43" s="23" t="s">
        <v>57</v>
      </c>
      <c r="B43" s="22" t="s">
        <v>55</v>
      </c>
      <c r="C43" s="22"/>
      <c r="D43" s="22"/>
      <c r="E43" s="22"/>
      <c r="F43" s="22"/>
      <c r="G43" s="22"/>
      <c r="H43" s="22"/>
    </row>
    <row r="44" spans="1:21" x14ac:dyDescent="0.25">
      <c r="A44" s="23"/>
      <c r="B44" t="s">
        <v>58</v>
      </c>
    </row>
    <row r="45" spans="1:21" x14ac:dyDescent="0.25">
      <c r="A45" s="23"/>
    </row>
    <row r="46" spans="1:21" x14ac:dyDescent="0.25">
      <c r="A46" s="23" t="s">
        <v>59</v>
      </c>
      <c r="B46" t="s">
        <v>60</v>
      </c>
    </row>
    <row r="47" spans="1:21" x14ac:dyDescent="0.25">
      <c r="A47" s="23"/>
      <c r="B47" s="75" t="s">
        <v>61</v>
      </c>
      <c r="C47" s="75"/>
      <c r="D47" s="75"/>
      <c r="E47" s="75"/>
      <c r="F47" s="75"/>
      <c r="G47" s="75"/>
      <c r="H47" s="75"/>
      <c r="I47" s="75"/>
      <c r="J47" s="75"/>
      <c r="K47" s="75"/>
      <c r="L47" s="75"/>
      <c r="M47" s="75"/>
      <c r="N47" s="75"/>
      <c r="O47" s="75"/>
      <c r="P47" s="75"/>
      <c r="Q47" s="75"/>
      <c r="R47" s="75"/>
      <c r="S47" s="75"/>
    </row>
    <row r="48" spans="1:21" x14ac:dyDescent="0.25">
      <c r="A48" s="23"/>
      <c r="B48" s="75" t="s">
        <v>62</v>
      </c>
      <c r="C48" s="75"/>
      <c r="D48" s="75"/>
      <c r="E48" s="75"/>
      <c r="F48" s="75"/>
      <c r="G48" s="75"/>
      <c r="H48" s="75"/>
      <c r="I48" s="75"/>
      <c r="J48" s="75"/>
      <c r="K48" s="75"/>
      <c r="L48" s="75"/>
      <c r="M48" s="75"/>
      <c r="N48" s="75"/>
      <c r="O48" s="75"/>
      <c r="P48" s="75"/>
      <c r="Q48" s="75"/>
      <c r="R48" s="75"/>
      <c r="S48" s="75"/>
    </row>
    <row r="49" spans="1:24" x14ac:dyDescent="0.25">
      <c r="A49" s="23"/>
      <c r="B49" s="58" t="s">
        <v>63</v>
      </c>
      <c r="C49" s="75"/>
      <c r="D49" s="75"/>
      <c r="E49" s="75"/>
      <c r="F49" s="75"/>
      <c r="G49" s="75"/>
      <c r="H49" s="75"/>
      <c r="I49" s="75"/>
      <c r="J49" s="75"/>
      <c r="K49" s="75"/>
      <c r="L49" s="75"/>
      <c r="M49" s="75"/>
      <c r="N49" s="75"/>
      <c r="O49" s="75"/>
      <c r="P49" s="75"/>
      <c r="Q49" s="75"/>
      <c r="R49" s="75"/>
      <c r="S49" s="75"/>
    </row>
    <row r="50" spans="1:24" ht="20.25" customHeight="1" x14ac:dyDescent="0.25">
      <c r="A50" s="23"/>
      <c r="B50" s="38" t="s">
        <v>64</v>
      </c>
      <c r="C50" s="36"/>
      <c r="D50" s="36"/>
      <c r="E50" s="36"/>
      <c r="F50" s="36"/>
      <c r="G50" s="36"/>
      <c r="H50" s="36"/>
      <c r="I50" s="36"/>
      <c r="J50" s="75"/>
      <c r="K50" s="75"/>
      <c r="L50" s="75"/>
      <c r="M50" s="75"/>
      <c r="N50" s="75"/>
      <c r="O50" s="75"/>
      <c r="P50" s="75"/>
      <c r="Q50" s="75"/>
      <c r="R50" s="75"/>
      <c r="S50" s="75"/>
    </row>
    <row r="51" spans="1:24" x14ac:dyDescent="0.25">
      <c r="A51" s="23"/>
      <c r="B51" s="156" t="s">
        <v>65</v>
      </c>
      <c r="C51" s="156"/>
      <c r="D51" s="156"/>
      <c r="E51" s="156"/>
      <c r="F51" s="156"/>
      <c r="G51" s="156"/>
      <c r="H51" s="156"/>
      <c r="I51" s="156"/>
      <c r="J51" s="156"/>
      <c r="K51" s="156"/>
      <c r="L51" s="156"/>
      <c r="M51" s="156"/>
      <c r="N51" s="156"/>
      <c r="O51" s="156"/>
      <c r="P51" s="75"/>
      <c r="Q51" s="75"/>
      <c r="R51" s="75"/>
      <c r="S51" s="75"/>
    </row>
    <row r="52" spans="1:24" x14ac:dyDescent="0.25">
      <c r="A52" s="23"/>
      <c r="B52" s="151" t="s">
        <v>66</v>
      </c>
      <c r="C52" s="151"/>
      <c r="D52" s="151"/>
      <c r="E52" s="151"/>
      <c r="F52" s="151"/>
      <c r="G52" s="151"/>
      <c r="H52" s="151"/>
      <c r="I52" s="151"/>
      <c r="J52" s="151"/>
      <c r="K52" s="151"/>
      <c r="L52" s="151"/>
      <c r="M52" s="151"/>
      <c r="N52" s="151"/>
      <c r="O52" s="151"/>
      <c r="P52" s="75"/>
      <c r="Q52" s="75"/>
      <c r="R52" s="75"/>
      <c r="S52" s="75"/>
    </row>
    <row r="53" spans="1:24" x14ac:dyDescent="0.25">
      <c r="A53" s="23"/>
      <c r="B53" s="151" t="s">
        <v>67</v>
      </c>
      <c r="C53" s="151"/>
      <c r="D53" s="151"/>
      <c r="E53" s="151"/>
      <c r="F53" s="151"/>
      <c r="G53" s="151"/>
      <c r="H53" s="151"/>
      <c r="I53" s="151"/>
      <c r="J53" s="151"/>
      <c r="K53" s="151"/>
      <c r="L53" s="151"/>
      <c r="M53" s="151"/>
    </row>
    <row r="54" spans="1:24" x14ac:dyDescent="0.25">
      <c r="A54" s="23"/>
    </row>
    <row r="55" spans="1:24" x14ac:dyDescent="0.25">
      <c r="A55" s="23" t="s">
        <v>68</v>
      </c>
      <c r="B55" t="s">
        <v>69</v>
      </c>
    </row>
    <row r="56" spans="1:24" x14ac:dyDescent="0.25">
      <c r="A56" s="23"/>
      <c r="B56" s="78" t="s">
        <v>70</v>
      </c>
      <c r="C56" s="75"/>
      <c r="D56" s="75"/>
      <c r="E56" s="75"/>
      <c r="F56" s="75"/>
      <c r="G56" s="75"/>
      <c r="H56" s="75"/>
      <c r="I56" s="75"/>
      <c r="J56" s="75"/>
      <c r="K56" s="75"/>
      <c r="L56" s="75"/>
      <c r="M56" s="75"/>
      <c r="N56" s="75"/>
      <c r="O56" s="75"/>
      <c r="P56" s="75"/>
      <c r="Q56" s="75"/>
      <c r="R56" s="75"/>
      <c r="S56" s="75"/>
    </row>
    <row r="57" spans="1:24" x14ac:dyDescent="0.25">
      <c r="A57" s="23"/>
      <c r="B57" s="79" t="s">
        <v>71</v>
      </c>
      <c r="C57" s="75"/>
      <c r="D57" s="75"/>
      <c r="E57" s="75"/>
      <c r="F57" s="75"/>
      <c r="G57" s="75"/>
      <c r="H57" s="75"/>
      <c r="I57" s="75"/>
      <c r="J57" s="75"/>
      <c r="K57" s="75"/>
      <c r="L57" s="75"/>
    </row>
    <row r="58" spans="1:24" x14ac:dyDescent="0.25">
      <c r="A58" s="23"/>
      <c r="B58" s="21"/>
    </row>
    <row r="59" spans="1:24" x14ac:dyDescent="0.25">
      <c r="A59" s="23" t="s">
        <v>72</v>
      </c>
      <c r="B59" s="25" t="s">
        <v>73</v>
      </c>
    </row>
    <row r="60" spans="1:24" x14ac:dyDescent="0.25">
      <c r="A60" s="23"/>
      <c r="B60" s="20" t="s">
        <v>74</v>
      </c>
      <c r="X60" t="s">
        <v>75</v>
      </c>
    </row>
    <row r="61" spans="1:24" x14ac:dyDescent="0.25">
      <c r="A61" s="23"/>
      <c r="B61" s="20"/>
    </row>
    <row r="62" spans="1:24" x14ac:dyDescent="0.25">
      <c r="A62" s="23" t="s">
        <v>76</v>
      </c>
      <c r="B62" s="37" t="s">
        <v>77</v>
      </c>
    </row>
    <row r="63" spans="1:24" x14ac:dyDescent="0.25">
      <c r="A63" s="23"/>
      <c r="B63" s="38" t="s">
        <v>78</v>
      </c>
    </row>
    <row r="64" spans="1:24" x14ac:dyDescent="0.25">
      <c r="A64" s="23"/>
      <c r="B64" s="38"/>
    </row>
    <row r="65" spans="1:13" x14ac:dyDescent="0.25">
      <c r="A65" s="23" t="s">
        <v>79</v>
      </c>
      <c r="B65" s="38" t="s">
        <v>80</v>
      </c>
    </row>
    <row r="66" spans="1:13" x14ac:dyDescent="0.25">
      <c r="A66" s="23"/>
      <c r="B66" s="38"/>
    </row>
    <row r="67" spans="1:13" x14ac:dyDescent="0.25">
      <c r="A67" s="23" t="s">
        <v>81</v>
      </c>
      <c r="B67" s="38" t="s">
        <v>82</v>
      </c>
    </row>
    <row r="68" spans="1:13" x14ac:dyDescent="0.25">
      <c r="A68" s="23"/>
    </row>
    <row r="69" spans="1:13" x14ac:dyDescent="0.25">
      <c r="A69" s="23" t="s">
        <v>83</v>
      </c>
      <c r="B69" s="22" t="s">
        <v>84</v>
      </c>
      <c r="C69" s="22"/>
      <c r="D69" s="22"/>
      <c r="E69" s="22"/>
      <c r="F69" s="22"/>
      <c r="G69" s="22"/>
      <c r="H69" s="22"/>
      <c r="I69" s="22"/>
    </row>
    <row r="70" spans="1:13" x14ac:dyDescent="0.25">
      <c r="A70" s="23"/>
    </row>
    <row r="71" spans="1:13" x14ac:dyDescent="0.25">
      <c r="A71" s="23" t="s">
        <v>85</v>
      </c>
      <c r="B71" s="22" t="s">
        <v>86</v>
      </c>
      <c r="C71" s="22"/>
      <c r="D71" s="22"/>
      <c r="E71" s="22"/>
      <c r="F71" s="22"/>
      <c r="G71" s="22"/>
      <c r="H71" s="22"/>
      <c r="I71" s="22"/>
    </row>
    <row r="72" spans="1:13" x14ac:dyDescent="0.25">
      <c r="A72" s="80"/>
      <c r="B72" s="152" t="s">
        <v>87</v>
      </c>
      <c r="C72" s="153"/>
      <c r="D72" s="153"/>
      <c r="E72" s="153"/>
      <c r="F72" s="153"/>
      <c r="G72" s="153"/>
      <c r="H72" s="153"/>
      <c r="I72" s="153"/>
      <c r="J72" s="153"/>
      <c r="K72" s="153"/>
    </row>
    <row r="73" spans="1:13" x14ac:dyDescent="0.25">
      <c r="A73" s="23"/>
    </row>
    <row r="74" spans="1:13" x14ac:dyDescent="0.25">
      <c r="A74" s="23" t="s">
        <v>88</v>
      </c>
      <c r="B74" s="22" t="s">
        <v>89</v>
      </c>
      <c r="C74" s="22"/>
      <c r="D74" s="22"/>
      <c r="E74" s="22"/>
      <c r="F74" s="22"/>
      <c r="G74" s="22"/>
      <c r="H74" s="22"/>
      <c r="I74" s="22"/>
      <c r="J74" s="22"/>
      <c r="K74" s="22"/>
      <c r="L74" s="22"/>
      <c r="M74" s="22"/>
    </row>
    <row r="75" spans="1:13" x14ac:dyDescent="0.25">
      <c r="A75" s="23"/>
      <c r="B75" s="34" t="s">
        <v>90</v>
      </c>
    </row>
    <row r="76" spans="1:13" x14ac:dyDescent="0.25">
      <c r="A76" s="23"/>
    </row>
    <row r="77" spans="1:13" x14ac:dyDescent="0.25">
      <c r="A77" s="23" t="s">
        <v>91</v>
      </c>
      <c r="B77" t="s">
        <v>92</v>
      </c>
    </row>
    <row r="78" spans="1:13" x14ac:dyDescent="0.25">
      <c r="A78" s="23"/>
    </row>
    <row r="79" spans="1:13" x14ac:dyDescent="0.25">
      <c r="A79" s="23" t="s">
        <v>93</v>
      </c>
      <c r="B79" t="s">
        <v>94</v>
      </c>
    </row>
    <row r="80" spans="1:13" x14ac:dyDescent="0.25">
      <c r="A80" s="23"/>
    </row>
    <row r="81" spans="1:2" x14ac:dyDescent="0.25">
      <c r="A81" s="23" t="s">
        <v>95</v>
      </c>
      <c r="B81" t="s">
        <v>96</v>
      </c>
    </row>
    <row r="82" spans="1:2" x14ac:dyDescent="0.25">
      <c r="A82" s="23"/>
    </row>
  </sheetData>
  <sheetProtection sheet="1" objects="1" scenarios="1"/>
  <mergeCells count="9">
    <mergeCell ref="B52:O52"/>
    <mergeCell ref="B53:M53"/>
    <mergeCell ref="B72:K72"/>
    <mergeCell ref="B34:G34"/>
    <mergeCell ref="B33:Q33"/>
    <mergeCell ref="B36:O36"/>
    <mergeCell ref="B38:I38"/>
    <mergeCell ref="B37:U37"/>
    <mergeCell ref="B51:O51"/>
  </mergeCells>
  <hyperlinks>
    <hyperlink ref="B72" r:id="rId1" xr:uid="{6988C51E-A7BF-449B-B482-256646CEC64B}"/>
    <hyperlink ref="B72:D72" r:id="rId2" display="Use the DOT Fee Zone map to locate your business and identify your zone - Enter this zone number here." xr:uid="{F8347ED7-1370-49F7-813A-38B3A210C542}"/>
    <hyperlink ref="A1" location="Tool!A1" display="Back to tool" xr:uid="{1563E8DD-6560-44AE-B9EB-61D47CF40BA0}"/>
  </hyperlinks>
  <pageMargins left="0.7" right="0.7" top="0.75" bottom="0.75" header="0.3" footer="0.3"/>
  <pageSetup orientation="portrait" horizontalDpi="1200" verticalDpi="12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D7815-AA1A-4E70-A565-AF6E4E5E9C00}">
  <dimension ref="A1:U45"/>
  <sheetViews>
    <sheetView showGridLines="0" showRowColHeaders="0" workbookViewId="0">
      <selection activeCell="L30" sqref="L30"/>
    </sheetView>
  </sheetViews>
  <sheetFormatPr defaultRowHeight="15" x14ac:dyDescent="0.25"/>
  <sheetData>
    <row r="1" spans="1:21" x14ac:dyDescent="0.25">
      <c r="A1" s="77" t="s">
        <v>19</v>
      </c>
    </row>
    <row r="3" spans="1:21" ht="18.75" x14ac:dyDescent="0.3">
      <c r="A3" s="35"/>
      <c r="B3" s="83" t="s">
        <v>97</v>
      </c>
      <c r="C3" s="84"/>
      <c r="D3" s="84"/>
      <c r="E3" s="84"/>
      <c r="F3" s="84"/>
      <c r="G3" s="85"/>
      <c r="H3" s="85"/>
      <c r="I3" s="35"/>
      <c r="J3" s="35"/>
    </row>
    <row r="4" spans="1:21" ht="18.75" x14ac:dyDescent="0.3">
      <c r="A4" s="35"/>
      <c r="B4" s="53"/>
      <c r="C4" s="39"/>
      <c r="D4" s="39"/>
      <c r="E4" s="39"/>
      <c r="F4" s="39"/>
      <c r="G4" s="40"/>
      <c r="H4" s="40"/>
      <c r="I4" s="35"/>
      <c r="J4" s="35"/>
    </row>
    <row r="5" spans="1:21" ht="18.75" x14ac:dyDescent="0.3">
      <c r="A5" s="35"/>
      <c r="B5" s="54" t="s">
        <v>98</v>
      </c>
      <c r="C5" s="45"/>
      <c r="D5" s="45"/>
      <c r="E5" s="45"/>
      <c r="F5" s="45"/>
      <c r="G5" s="46"/>
      <c r="H5" s="46"/>
      <c r="I5" s="47"/>
      <c r="J5" s="47"/>
      <c r="K5" s="87"/>
      <c r="L5" s="87"/>
      <c r="M5" s="87"/>
      <c r="N5" s="87"/>
      <c r="O5" s="87"/>
      <c r="P5" s="87"/>
    </row>
    <row r="6" spans="1:21" ht="18.75" x14ac:dyDescent="0.3">
      <c r="A6" s="35"/>
      <c r="B6" s="54" t="s">
        <v>99</v>
      </c>
      <c r="C6" s="45"/>
      <c r="D6" s="45"/>
      <c r="E6" s="45"/>
      <c r="F6" s="45"/>
      <c r="G6" s="46"/>
      <c r="H6" s="46"/>
      <c r="I6" s="47"/>
      <c r="J6" s="47"/>
      <c r="K6" s="87"/>
      <c r="L6" s="87"/>
      <c r="M6" s="87"/>
      <c r="N6" s="87"/>
      <c r="O6" s="87"/>
      <c r="P6" s="87"/>
    </row>
    <row r="7" spans="1:21" ht="15.75" x14ac:dyDescent="0.25">
      <c r="A7" s="55"/>
      <c r="B7" s="55"/>
      <c r="C7" s="55"/>
      <c r="D7" s="55"/>
      <c r="E7" s="55"/>
      <c r="F7" s="55"/>
      <c r="G7" s="55"/>
      <c r="H7" s="55"/>
      <c r="I7" s="55"/>
      <c r="J7" s="55"/>
      <c r="K7" s="55"/>
      <c r="L7" s="55"/>
      <c r="M7" s="55"/>
      <c r="N7" s="55"/>
      <c r="O7" s="55"/>
      <c r="P7" s="55"/>
      <c r="U7" t="s">
        <v>75</v>
      </c>
    </row>
    <row r="8" spans="1:21" ht="15.75" x14ac:dyDescent="0.25">
      <c r="A8" s="56"/>
      <c r="B8" s="57" t="s">
        <v>100</v>
      </c>
      <c r="C8" s="56"/>
      <c r="D8" s="56"/>
      <c r="E8" s="56"/>
      <c r="F8" s="56"/>
      <c r="G8" s="56"/>
      <c r="H8" s="56"/>
      <c r="I8" s="56"/>
      <c r="J8" s="56"/>
      <c r="K8" s="56"/>
      <c r="L8" s="56"/>
      <c r="M8" s="56"/>
      <c r="N8" s="56"/>
      <c r="O8" s="56"/>
      <c r="P8" s="56"/>
    </row>
    <row r="9" spans="1:21" ht="15.75" x14ac:dyDescent="0.25">
      <c r="A9" s="56"/>
      <c r="B9" s="58" t="s">
        <v>101</v>
      </c>
      <c r="C9" s="55"/>
      <c r="D9" s="55"/>
      <c r="E9" s="55"/>
      <c r="F9" s="55"/>
      <c r="G9" s="55"/>
      <c r="H9" s="55"/>
      <c r="I9" s="55"/>
      <c r="J9" s="55"/>
      <c r="K9" s="55"/>
      <c r="L9" s="55"/>
      <c r="M9" s="55"/>
      <c r="N9" s="55"/>
      <c r="O9" s="56"/>
      <c r="P9" s="56"/>
    </row>
    <row r="10" spans="1:21" ht="15.75" x14ac:dyDescent="0.25">
      <c r="A10" s="56"/>
      <c r="B10" s="58" t="s">
        <v>102</v>
      </c>
      <c r="C10" s="55"/>
      <c r="D10" s="55"/>
      <c r="E10" s="55"/>
      <c r="F10" s="55"/>
      <c r="G10" s="55"/>
      <c r="H10" s="55"/>
      <c r="I10" s="55"/>
      <c r="J10" s="55"/>
      <c r="K10" s="55"/>
      <c r="L10" s="55"/>
      <c r="M10" s="55"/>
      <c r="N10" s="55"/>
      <c r="O10" s="56"/>
      <c r="P10" s="56"/>
    </row>
    <row r="11" spans="1:21" ht="15.75" x14ac:dyDescent="0.25">
      <c r="A11" s="56"/>
      <c r="B11" s="56"/>
      <c r="C11" s="56"/>
      <c r="D11" s="56"/>
      <c r="E11" s="56"/>
      <c r="F11" s="56"/>
      <c r="G11" s="56"/>
      <c r="H11" s="56"/>
      <c r="I11" s="56"/>
      <c r="J11" s="56"/>
      <c r="K11" s="56"/>
      <c r="L11" s="56"/>
      <c r="M11" s="56"/>
      <c r="N11" s="56"/>
      <c r="O11" s="56"/>
      <c r="P11" s="56"/>
    </row>
    <row r="12" spans="1:21" ht="15.75" x14ac:dyDescent="0.25">
      <c r="A12" s="56"/>
      <c r="B12" s="57" t="s">
        <v>103</v>
      </c>
      <c r="C12" s="56"/>
      <c r="D12" s="56"/>
      <c r="E12" s="56"/>
      <c r="F12" s="56"/>
      <c r="G12" s="56"/>
      <c r="H12" s="56"/>
      <c r="I12" s="56"/>
      <c r="J12" s="56"/>
      <c r="K12" s="56"/>
      <c r="L12" s="56"/>
      <c r="M12" s="56"/>
      <c r="N12" s="56"/>
      <c r="O12" s="56"/>
      <c r="P12" s="56"/>
    </row>
    <row r="13" spans="1:21" ht="15.75" x14ac:dyDescent="0.25">
      <c r="A13" s="56"/>
      <c r="B13" s="77" t="s">
        <v>104</v>
      </c>
      <c r="C13" s="77"/>
      <c r="D13" s="77"/>
      <c r="E13" s="77"/>
      <c r="F13" s="77"/>
      <c r="G13" s="77"/>
      <c r="H13" s="77"/>
      <c r="I13" s="77"/>
      <c r="J13" s="77"/>
      <c r="K13" s="77"/>
      <c r="L13" s="56"/>
      <c r="M13" s="56"/>
      <c r="N13" s="56"/>
      <c r="O13" s="56"/>
      <c r="P13" s="56"/>
    </row>
    <row r="14" spans="1:21" ht="15.75" x14ac:dyDescent="0.25">
      <c r="A14" s="56"/>
      <c r="B14" s="58" t="s">
        <v>105</v>
      </c>
      <c r="C14" s="56"/>
      <c r="D14" s="56"/>
      <c r="E14" s="56"/>
      <c r="F14" s="56"/>
      <c r="G14" s="56"/>
      <c r="H14" s="56"/>
      <c r="I14" s="56"/>
      <c r="J14" s="56"/>
      <c r="K14" s="56"/>
      <c r="L14" s="56"/>
      <c r="M14" s="56"/>
      <c r="N14" s="56"/>
      <c r="O14" s="56"/>
      <c r="P14" s="56"/>
    </row>
    <row r="15" spans="1:21" ht="15.75" x14ac:dyDescent="0.25">
      <c r="A15" s="56"/>
      <c r="B15" s="59" t="s">
        <v>106</v>
      </c>
      <c r="C15" s="56"/>
      <c r="D15" s="56"/>
      <c r="E15" s="56"/>
      <c r="F15" s="56"/>
      <c r="G15" s="56"/>
      <c r="H15" s="56"/>
      <c r="I15" s="56"/>
      <c r="J15" s="56"/>
      <c r="K15" s="56"/>
      <c r="L15" s="56"/>
      <c r="M15" s="56"/>
      <c r="N15" s="56"/>
      <c r="O15" s="56"/>
      <c r="P15" s="56"/>
    </row>
    <row r="16" spans="1:21" ht="15.75" x14ac:dyDescent="0.25">
      <c r="A16" s="56"/>
      <c r="B16" s="56"/>
      <c r="C16" s="56"/>
      <c r="D16" s="56"/>
      <c r="E16" s="56"/>
      <c r="F16" s="56"/>
      <c r="G16" s="56"/>
      <c r="H16" s="56"/>
      <c r="I16" s="56"/>
      <c r="J16" s="56"/>
      <c r="K16" s="56"/>
      <c r="L16" s="56"/>
      <c r="M16" s="56"/>
      <c r="N16" s="56"/>
      <c r="O16" s="56"/>
      <c r="P16" s="56"/>
    </row>
    <row r="17" spans="1:16" ht="15.75" x14ac:dyDescent="0.25">
      <c r="A17" s="56"/>
      <c r="B17" s="57" t="s">
        <v>107</v>
      </c>
      <c r="C17" s="56"/>
      <c r="D17" s="56"/>
      <c r="E17" s="56"/>
      <c r="F17" s="56"/>
      <c r="G17" s="56"/>
      <c r="H17" s="56"/>
      <c r="I17" s="56"/>
      <c r="J17" s="56"/>
      <c r="K17" s="56"/>
      <c r="L17" s="56"/>
      <c r="M17" s="56"/>
      <c r="N17" s="56"/>
      <c r="O17" s="56"/>
      <c r="P17" s="56"/>
    </row>
    <row r="18" spans="1:16" ht="15.75" x14ac:dyDescent="0.25">
      <c r="A18" s="56"/>
      <c r="B18" s="58" t="s">
        <v>108</v>
      </c>
      <c r="C18" s="56"/>
      <c r="D18" s="56"/>
      <c r="E18" s="56"/>
      <c r="F18" s="56"/>
      <c r="G18" s="56"/>
      <c r="H18" s="56"/>
      <c r="I18" s="56"/>
      <c r="J18" s="56"/>
      <c r="K18" s="56"/>
      <c r="L18" s="56"/>
      <c r="M18" s="56"/>
      <c r="N18" s="56"/>
      <c r="O18" s="56"/>
      <c r="P18" s="56"/>
    </row>
    <row r="19" spans="1:16" ht="15.75" x14ac:dyDescent="0.25">
      <c r="A19" s="56"/>
      <c r="B19" s="59" t="s">
        <v>109</v>
      </c>
      <c r="C19" s="56"/>
      <c r="D19" s="56"/>
      <c r="E19" s="56"/>
      <c r="F19" s="56"/>
      <c r="G19" s="56"/>
      <c r="H19" s="56"/>
      <c r="I19" s="56"/>
      <c r="J19" s="56"/>
      <c r="K19" s="56"/>
      <c r="L19" s="56"/>
      <c r="M19" s="56"/>
      <c r="N19" s="56"/>
      <c r="O19" s="56"/>
      <c r="P19" s="56"/>
    </row>
    <row r="20" spans="1:16" ht="15.75" x14ac:dyDescent="0.25">
      <c r="A20" s="56"/>
      <c r="B20" s="56"/>
      <c r="C20" s="56"/>
      <c r="D20" s="56"/>
      <c r="E20" s="56"/>
      <c r="F20" s="56"/>
      <c r="G20" s="56"/>
      <c r="H20" s="56"/>
      <c r="I20" s="56"/>
      <c r="J20" s="56"/>
      <c r="K20" s="56"/>
      <c r="L20" s="56"/>
      <c r="M20" s="56"/>
      <c r="N20" s="56"/>
      <c r="O20" s="56"/>
      <c r="P20" s="56"/>
    </row>
    <row r="21" spans="1:16" ht="15.75" x14ac:dyDescent="0.25">
      <c r="A21" s="56"/>
      <c r="B21" s="57" t="s">
        <v>110</v>
      </c>
      <c r="C21" s="56"/>
      <c r="D21" s="56"/>
      <c r="E21" s="56"/>
      <c r="F21" s="56"/>
      <c r="G21" s="56"/>
      <c r="H21" s="56"/>
      <c r="I21" s="56"/>
      <c r="J21" s="56"/>
      <c r="K21" s="56"/>
      <c r="L21" s="56"/>
      <c r="M21" s="56"/>
      <c r="N21" s="56"/>
      <c r="O21" s="56"/>
      <c r="P21" s="56"/>
    </row>
    <row r="22" spans="1:16" ht="15.75" x14ac:dyDescent="0.25">
      <c r="A22" s="56"/>
      <c r="B22" s="36" t="s">
        <v>111</v>
      </c>
      <c r="C22" s="36"/>
      <c r="D22" s="36"/>
      <c r="E22" s="36"/>
      <c r="F22" s="36"/>
      <c r="G22" s="36"/>
      <c r="H22" s="36"/>
      <c r="I22" s="36"/>
      <c r="J22" s="36"/>
      <c r="K22" s="36"/>
      <c r="L22" s="36"/>
      <c r="M22" s="56"/>
      <c r="N22" s="56"/>
      <c r="O22" s="56"/>
      <c r="P22" s="56"/>
    </row>
    <row r="23" spans="1:16" x14ac:dyDescent="0.25">
      <c r="A23" s="157"/>
      <c r="B23" s="157"/>
      <c r="C23" s="157"/>
      <c r="D23" s="157"/>
      <c r="E23" s="157"/>
      <c r="F23" s="157"/>
      <c r="G23" s="157"/>
      <c r="H23" s="157"/>
      <c r="I23" s="157"/>
      <c r="J23" s="157"/>
      <c r="K23" s="157"/>
      <c r="L23" s="157"/>
      <c r="M23" s="157"/>
      <c r="N23" s="157"/>
      <c r="O23" s="157"/>
      <c r="P23" s="157"/>
    </row>
    <row r="24" spans="1:16" x14ac:dyDescent="0.25">
      <c r="A24" s="104"/>
      <c r="B24" s="57" t="s">
        <v>112</v>
      </c>
      <c r="C24" s="27"/>
      <c r="D24" s="27"/>
      <c r="E24" s="27"/>
      <c r="F24" s="27"/>
      <c r="G24" s="27"/>
      <c r="H24" s="27"/>
      <c r="I24" s="27"/>
      <c r="J24" s="27"/>
      <c r="K24" s="27"/>
      <c r="L24" s="27"/>
      <c r="M24" s="27"/>
      <c r="N24" s="27"/>
      <c r="O24" s="27"/>
      <c r="P24" s="27"/>
    </row>
    <row r="25" spans="1:16" x14ac:dyDescent="0.25">
      <c r="A25" s="104"/>
      <c r="B25" s="58" t="s">
        <v>113</v>
      </c>
      <c r="C25" s="27"/>
      <c r="D25" s="27"/>
      <c r="E25" s="27"/>
      <c r="F25" s="27"/>
      <c r="G25" s="27"/>
      <c r="H25" s="27"/>
      <c r="I25" s="27"/>
      <c r="J25" s="27"/>
      <c r="K25" s="27"/>
      <c r="L25" s="27"/>
      <c r="M25" s="27"/>
      <c r="N25" s="27"/>
      <c r="O25" s="27"/>
      <c r="P25" s="27"/>
    </row>
    <row r="26" spans="1:16" x14ac:dyDescent="0.25">
      <c r="A26" s="104"/>
      <c r="B26" s="58" t="s">
        <v>114</v>
      </c>
      <c r="C26" s="27"/>
      <c r="D26" s="27"/>
      <c r="E26" s="27"/>
      <c r="F26" s="27"/>
      <c r="G26" s="27"/>
      <c r="H26" s="27"/>
      <c r="I26" s="27"/>
      <c r="J26" s="27"/>
      <c r="K26" s="27"/>
      <c r="L26" s="27"/>
      <c r="M26" s="27"/>
      <c r="N26" s="27"/>
      <c r="O26" s="27"/>
      <c r="P26" s="27"/>
    </row>
    <row r="27" spans="1:16" x14ac:dyDescent="0.25">
      <c r="A27" s="104"/>
      <c r="B27" s="77" t="s">
        <v>115</v>
      </c>
      <c r="C27" s="77"/>
      <c r="D27" s="77"/>
      <c r="E27" s="77"/>
      <c r="F27" s="77"/>
      <c r="G27" s="77"/>
      <c r="H27" s="77"/>
      <c r="I27" s="77"/>
      <c r="J27" s="77"/>
      <c r="K27" s="77"/>
      <c r="L27" s="77"/>
      <c r="M27" s="77"/>
      <c r="N27" s="77"/>
      <c r="O27" s="27"/>
      <c r="P27" s="27"/>
    </row>
    <row r="28" spans="1:16" x14ac:dyDescent="0.25">
      <c r="A28" s="104"/>
      <c r="B28" s="27"/>
      <c r="C28" s="27"/>
      <c r="D28" s="27"/>
      <c r="E28" s="27"/>
      <c r="F28" s="27"/>
      <c r="G28" s="27"/>
      <c r="H28" s="27"/>
      <c r="I28" s="27"/>
      <c r="J28" s="27"/>
      <c r="K28" s="27"/>
      <c r="L28" s="27"/>
      <c r="M28" s="27"/>
      <c r="N28" s="27"/>
      <c r="O28" s="27"/>
      <c r="P28" s="27"/>
    </row>
    <row r="29" spans="1:16" x14ac:dyDescent="0.25">
      <c r="A29" s="104"/>
      <c r="B29" s="57" t="s">
        <v>116</v>
      </c>
      <c r="C29" s="27"/>
      <c r="D29" s="27"/>
      <c r="E29" s="27"/>
      <c r="F29" s="27"/>
      <c r="G29" s="27"/>
      <c r="H29" s="27"/>
      <c r="I29" s="27"/>
      <c r="J29" s="27"/>
      <c r="K29" s="27"/>
      <c r="L29" s="27"/>
      <c r="M29" s="27"/>
      <c r="N29" s="27"/>
      <c r="O29" s="27"/>
      <c r="P29" s="27"/>
    </row>
    <row r="30" spans="1:16" x14ac:dyDescent="0.25">
      <c r="A30" s="104"/>
      <c r="B30" s="58" t="s">
        <v>117</v>
      </c>
      <c r="C30" s="27"/>
      <c r="D30" s="27"/>
      <c r="E30" s="27"/>
      <c r="F30" s="27"/>
      <c r="G30" s="27"/>
      <c r="H30" s="27"/>
      <c r="I30" s="27"/>
      <c r="J30" s="27"/>
      <c r="K30" s="27"/>
      <c r="L30" s="27"/>
      <c r="M30" s="27"/>
      <c r="N30" s="27"/>
      <c r="O30" s="27"/>
      <c r="P30" s="27"/>
    </row>
    <row r="31" spans="1:16" x14ac:dyDescent="0.25">
      <c r="A31" s="104"/>
      <c r="B31" s="27"/>
      <c r="C31" s="27"/>
      <c r="D31" s="27"/>
      <c r="E31" s="27"/>
      <c r="F31" s="27"/>
      <c r="G31" s="27"/>
      <c r="H31" s="27"/>
      <c r="I31" s="27"/>
      <c r="J31" s="27"/>
      <c r="K31" s="27"/>
      <c r="L31" s="27"/>
      <c r="M31" s="27"/>
      <c r="N31" s="27"/>
      <c r="O31" s="27"/>
      <c r="P31" s="27"/>
    </row>
    <row r="32" spans="1:16" x14ac:dyDescent="0.25">
      <c r="A32" s="104"/>
      <c r="B32" s="57" t="s">
        <v>8</v>
      </c>
      <c r="C32" s="27"/>
      <c r="D32" s="27"/>
      <c r="E32" s="27"/>
      <c r="F32" s="27"/>
      <c r="G32" s="27"/>
      <c r="H32" s="27"/>
      <c r="I32" s="27"/>
      <c r="J32" s="27"/>
      <c r="K32" s="27"/>
      <c r="L32" s="27"/>
      <c r="M32" s="27"/>
      <c r="N32" s="27"/>
      <c r="O32" s="27"/>
      <c r="P32" s="27"/>
    </row>
    <row r="33" spans="1:16" x14ac:dyDescent="0.25">
      <c r="A33" s="104"/>
      <c r="B33" s="105" t="s">
        <v>118</v>
      </c>
      <c r="C33" s="27"/>
      <c r="D33" s="27"/>
      <c r="E33" s="27"/>
      <c r="F33" s="27"/>
      <c r="G33" s="27"/>
      <c r="H33" s="27"/>
      <c r="I33" s="27"/>
      <c r="J33" s="27"/>
      <c r="K33" s="27"/>
      <c r="L33" s="27"/>
      <c r="M33" s="27"/>
      <c r="N33" s="27"/>
      <c r="O33" s="27"/>
      <c r="P33" s="27"/>
    </row>
    <row r="34" spans="1:16" x14ac:dyDescent="0.25">
      <c r="A34" s="104"/>
      <c r="B34" s="158" t="s">
        <v>119</v>
      </c>
      <c r="C34" s="159"/>
      <c r="D34" s="159"/>
      <c r="E34" s="159"/>
      <c r="F34" s="159"/>
      <c r="G34" s="159"/>
      <c r="H34" s="159"/>
      <c r="I34" s="159"/>
      <c r="J34" s="159"/>
      <c r="K34" s="159"/>
      <c r="L34" s="159"/>
      <c r="M34" s="159"/>
      <c r="N34" s="159"/>
      <c r="O34" s="27"/>
      <c r="P34" s="27"/>
    </row>
    <row r="35" spans="1:16" x14ac:dyDescent="0.25">
      <c r="A35" s="104"/>
      <c r="B35" s="27"/>
      <c r="C35" s="27"/>
      <c r="D35" s="27"/>
      <c r="E35" s="27"/>
      <c r="F35" s="27"/>
      <c r="G35" s="27"/>
      <c r="H35" s="27"/>
      <c r="I35" s="27"/>
      <c r="J35" s="27"/>
      <c r="K35" s="27"/>
      <c r="L35" s="27"/>
      <c r="M35" s="27"/>
      <c r="N35" s="27"/>
      <c r="O35" s="27"/>
      <c r="P35" s="27"/>
    </row>
    <row r="36" spans="1:16" x14ac:dyDescent="0.25">
      <c r="A36" s="104"/>
      <c r="B36" s="57" t="s">
        <v>120</v>
      </c>
      <c r="C36" s="27"/>
      <c r="D36" s="27"/>
      <c r="E36" s="27"/>
      <c r="F36" s="27"/>
      <c r="G36" s="27"/>
      <c r="H36" s="27"/>
      <c r="I36" s="27"/>
      <c r="J36" s="27"/>
      <c r="K36" s="27"/>
      <c r="L36" s="27"/>
      <c r="M36" s="27"/>
      <c r="N36" s="27"/>
      <c r="O36" s="27"/>
      <c r="P36" s="27"/>
    </row>
    <row r="37" spans="1:16" x14ac:dyDescent="0.25">
      <c r="A37" s="104"/>
      <c r="B37" s="58" t="s">
        <v>121</v>
      </c>
      <c r="C37" s="27"/>
      <c r="D37" s="27"/>
      <c r="E37" s="27"/>
      <c r="F37" s="27"/>
      <c r="G37" s="27"/>
      <c r="H37" s="27"/>
      <c r="I37" s="27"/>
      <c r="J37" s="27"/>
      <c r="K37" s="27"/>
      <c r="L37" s="27"/>
      <c r="M37" s="27"/>
      <c r="N37" s="27"/>
      <c r="O37" s="27"/>
      <c r="P37" s="27"/>
    </row>
    <row r="38" spans="1:16" x14ac:dyDescent="0.25">
      <c r="A38" s="104"/>
      <c r="B38" s="58" t="s">
        <v>122</v>
      </c>
      <c r="C38" s="27"/>
      <c r="D38" s="27"/>
      <c r="E38" s="27"/>
      <c r="F38" s="27"/>
      <c r="G38" s="27"/>
      <c r="H38" s="27"/>
      <c r="I38" s="27"/>
      <c r="J38" s="27"/>
      <c r="K38" s="27"/>
      <c r="L38" s="27"/>
      <c r="M38" s="27"/>
      <c r="N38" s="27"/>
      <c r="O38" s="27"/>
      <c r="P38" s="27"/>
    </row>
    <row r="39" spans="1:16" x14ac:dyDescent="0.25">
      <c r="A39" s="104"/>
      <c r="B39" s="58" t="s">
        <v>123</v>
      </c>
      <c r="C39" s="27"/>
      <c r="D39" s="27"/>
      <c r="E39" s="27"/>
      <c r="F39" s="27"/>
      <c r="G39" s="27"/>
      <c r="H39" s="27"/>
      <c r="I39" s="27"/>
      <c r="J39" s="27"/>
      <c r="K39" s="27"/>
      <c r="L39" s="27"/>
      <c r="M39" s="27"/>
      <c r="N39" s="27"/>
      <c r="O39" s="27"/>
      <c r="P39" s="27"/>
    </row>
    <row r="40" spans="1:16" x14ac:dyDescent="0.25">
      <c r="A40" s="104"/>
      <c r="B40" s="89" t="s">
        <v>124</v>
      </c>
      <c r="C40" s="27"/>
      <c r="D40" s="27"/>
      <c r="E40" s="27"/>
      <c r="F40" s="27"/>
      <c r="G40" s="27"/>
      <c r="H40" s="27"/>
      <c r="I40" s="27"/>
      <c r="J40" s="27"/>
      <c r="K40" s="27"/>
      <c r="L40" s="27"/>
      <c r="M40" s="27"/>
      <c r="N40" s="27"/>
      <c r="O40" s="27"/>
      <c r="P40" s="27"/>
    </row>
    <row r="41" spans="1:16" x14ac:dyDescent="0.25">
      <c r="A41" s="104"/>
      <c r="B41" s="27"/>
      <c r="C41" s="27"/>
      <c r="D41" s="27"/>
      <c r="E41" s="27"/>
      <c r="F41" s="27"/>
      <c r="G41" s="27"/>
      <c r="H41" s="27"/>
      <c r="I41" s="27"/>
      <c r="J41" s="27"/>
      <c r="K41" s="27"/>
      <c r="L41" s="27"/>
      <c r="M41" s="27"/>
      <c r="N41" s="27"/>
      <c r="O41" s="27"/>
      <c r="P41" s="27"/>
    </row>
    <row r="42" spans="1:16" x14ac:dyDescent="0.25">
      <c r="A42" s="104"/>
      <c r="B42" s="57" t="s">
        <v>125</v>
      </c>
      <c r="C42" s="27"/>
      <c r="D42" s="27"/>
      <c r="E42" s="27"/>
      <c r="F42" s="27"/>
      <c r="G42" s="27"/>
      <c r="H42" s="27"/>
      <c r="I42" s="27"/>
      <c r="J42" s="27"/>
      <c r="K42" s="27"/>
      <c r="L42" s="27"/>
      <c r="M42" s="27"/>
      <c r="N42" s="27"/>
      <c r="O42" s="27"/>
      <c r="P42" s="27"/>
    </row>
    <row r="43" spans="1:16" x14ac:dyDescent="0.25">
      <c r="A43" s="9"/>
      <c r="B43" t="s">
        <v>126</v>
      </c>
    </row>
    <row r="44" spans="1:16" ht="15.75" x14ac:dyDescent="0.25">
      <c r="A44" s="9"/>
      <c r="B44" s="60" t="s">
        <v>127</v>
      </c>
      <c r="C44" s="36"/>
      <c r="D44" s="36"/>
      <c r="E44" s="36"/>
      <c r="F44" s="36"/>
      <c r="G44" s="36"/>
      <c r="H44" s="36"/>
      <c r="I44" s="36"/>
      <c r="J44" s="36"/>
      <c r="K44" s="36"/>
    </row>
    <row r="45" spans="1:16" ht="15.75" x14ac:dyDescent="0.25">
      <c r="A45" s="9"/>
      <c r="B45" s="61" t="s">
        <v>128</v>
      </c>
      <c r="C45" s="36"/>
      <c r="D45" s="36"/>
      <c r="E45" s="36"/>
      <c r="F45" s="36"/>
      <c r="G45" s="36"/>
      <c r="H45" s="36"/>
      <c r="I45" s="36"/>
      <c r="J45" s="36"/>
      <c r="K45" s="36"/>
    </row>
  </sheetData>
  <sheetProtection algorithmName="SHA-512" hashValue="P3/kaCN0UVJSKPRuQ/vsP3goNWs5xHZBVDuVvNuy9H7T7nkkZUBWONUo4kE0EikdxWFjpYibAasRMTMgOEIlPA==" saltValue="RkjopwiVaJxleHNY6A7kQA==" spinCount="100000" sheet="1" objects="1" scenarios="1"/>
  <mergeCells count="2">
    <mergeCell ref="A23:P23"/>
    <mergeCell ref="B34:N34"/>
  </mergeCells>
  <hyperlinks>
    <hyperlink ref="B27:N27" r:id="rId1" display="Businesses can access free assistance to apply to available loan and grant resources, including federal, state, local, and private funds. " xr:uid="{A57E82D9-C98F-45D4-B01E-4F4A74CA0A53}"/>
    <hyperlink ref="B27:M27" r:id="rId2" display="You can access free assistance to apply to available loan and grant resources, including federal, state, local, and private funds. " xr:uid="{71FC7ABA-35E0-4C03-99DF-3607FF173918}"/>
    <hyperlink ref="B13:K13" r:id="rId3" display="This estimated percentage is based on National Weather Service NYC (Central Park) data for 2023." xr:uid="{64DEA2C7-18EC-49D4-B249-7BE964682BD6}"/>
    <hyperlink ref="A1" location="Tool!A1" display="Back to tool" xr:uid="{448CC978-3426-4C08-BFA0-23253CA2A0A6}"/>
  </hyperlinks>
  <pageMargins left="0.7" right="0.7" top="0.75" bottom="0.75" header="0.3" footer="0.3"/>
  <pageSetup orientation="portrait" horizontalDpi="1200" verticalDpi="1200"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9E4B3-DB23-46B2-86DF-EA87F306DE3B}">
  <dimension ref="B2:H26"/>
  <sheetViews>
    <sheetView showGridLines="0" showRowColHeaders="0" workbookViewId="0"/>
  </sheetViews>
  <sheetFormatPr defaultRowHeight="15" x14ac:dyDescent="0.25"/>
  <cols>
    <col min="3" max="3" width="59.42578125" customWidth="1"/>
    <col min="4" max="4" width="9.85546875" bestFit="1" customWidth="1"/>
    <col min="5" max="5" width="54" bestFit="1" customWidth="1"/>
  </cols>
  <sheetData>
    <row r="2" spans="2:6" x14ac:dyDescent="0.25">
      <c r="B2" s="77" t="s">
        <v>19</v>
      </c>
    </row>
    <row r="3" spans="2:6" x14ac:dyDescent="0.25">
      <c r="C3" s="18" t="s">
        <v>129</v>
      </c>
    </row>
    <row r="5" spans="2:6" ht="15.75" x14ac:dyDescent="0.25">
      <c r="C5" s="71" t="s">
        <v>130</v>
      </c>
      <c r="D5" s="73">
        <f>IF(Tool!D16=Details!B3,(Tool!D19*Tool!D20*(242/7)),IF(Tool!D16=Details!B4,(Tool!D18*Tool!D20*(365/7)),IF(Tool!D16=Details!B5,(Tool!D19*Tool!D20*(242/7))+(Tool!D18*Tool!D20*(365/7)),"Complete Question 1")))</f>
        <v>0</v>
      </c>
      <c r="E5" s="87" t="s">
        <v>131</v>
      </c>
    </row>
    <row r="6" spans="2:6" x14ac:dyDescent="0.25">
      <c r="C6" s="104"/>
      <c r="E6" s="87" t="s">
        <v>132</v>
      </c>
    </row>
    <row r="7" spans="2:6" x14ac:dyDescent="0.25">
      <c r="C7" s="9"/>
      <c r="E7" s="87"/>
    </row>
    <row r="8" spans="2:6" ht="15.75" x14ac:dyDescent="0.25">
      <c r="C8" s="71" t="s">
        <v>133</v>
      </c>
      <c r="D8" s="73">
        <f>Tool!N19*Tool!D23</f>
        <v>0</v>
      </c>
      <c r="E8" s="87" t="s">
        <v>134</v>
      </c>
    </row>
    <row r="11" spans="2:6" ht="15.75" x14ac:dyDescent="0.25">
      <c r="C11" s="71" t="s">
        <v>7</v>
      </c>
      <c r="D11" s="90">
        <f>-Tool!N23</f>
        <v>7100</v>
      </c>
      <c r="E11" s="17" t="s">
        <v>135</v>
      </c>
    </row>
    <row r="12" spans="2:6" ht="15.75" x14ac:dyDescent="0.25">
      <c r="C12" s="91"/>
      <c r="D12" s="92"/>
      <c r="E12" s="87"/>
      <c r="F12" s="43"/>
    </row>
    <row r="13" spans="2:6" ht="15.75" x14ac:dyDescent="0.25">
      <c r="C13" s="72" t="s">
        <v>136</v>
      </c>
      <c r="D13" s="92"/>
      <c r="E13" s="87"/>
    </row>
    <row r="14" spans="2:6" ht="15.75" x14ac:dyDescent="0.25">
      <c r="C14" s="71" t="s">
        <v>137</v>
      </c>
      <c r="D14" s="90">
        <f>-Tool!N24</f>
        <v>0</v>
      </c>
      <c r="E14" s="17" t="s">
        <v>138</v>
      </c>
    </row>
    <row r="15" spans="2:6" ht="15.75" x14ac:dyDescent="0.25">
      <c r="C15" s="71" t="s">
        <v>8</v>
      </c>
      <c r="D15" s="74">
        <f>D18+D19</f>
        <v>0</v>
      </c>
      <c r="E15" s="86" t="s">
        <v>139</v>
      </c>
    </row>
    <row r="16" spans="2:6" x14ac:dyDescent="0.25">
      <c r="D16" s="95">
        <f>SUM(D14:D15)</f>
        <v>0</v>
      </c>
      <c r="E16" s="86"/>
    </row>
    <row r="17" spans="3:8" ht="15.75" x14ac:dyDescent="0.25">
      <c r="C17" s="72" t="s">
        <v>140</v>
      </c>
    </row>
    <row r="18" spans="3:8" ht="15.75" x14ac:dyDescent="0.25">
      <c r="C18" s="71" t="s">
        <v>141</v>
      </c>
      <c r="D18" s="73">
        <f>IFERROR(IF(Tool!D16=Details!B3,0,(VLOOKUP(Tool!$D$42,Details!$D$3:$F$6,3,FALSE))*Tool!D43*Tool!D44),0)</f>
        <v>0</v>
      </c>
      <c r="E18" s="87" t="s">
        <v>142</v>
      </c>
    </row>
    <row r="19" spans="3:8" ht="15.75" x14ac:dyDescent="0.25">
      <c r="C19" s="71" t="s">
        <v>143</v>
      </c>
      <c r="D19" s="73">
        <f>IFERROR(IF(Tool!D16=Details!B4,0,(VLOOKUP(Tool!$D$42,Details!$D$3:$E$6,2,FALSE))*Tool!D45*Tool!D46),0)</f>
        <v>0</v>
      </c>
      <c r="E19" s="87" t="s">
        <v>144</v>
      </c>
    </row>
    <row r="20" spans="3:8" x14ac:dyDescent="0.25">
      <c r="D20" s="95"/>
    </row>
    <row r="26" spans="3:8" x14ac:dyDescent="0.25">
      <c r="H26" s="95"/>
    </row>
  </sheetData>
  <sheetProtection algorithmName="SHA-512" hashValue="gdcEVL6wOWL3fPxA+S9eTfn5FqbzxV43xN7D6CVo5WtqNA1pPaQdPCwZaP/yrhc6gkLw8540RQVxs94P6wxcow==" saltValue="uHoORrxRV6MnPoEZpSn0/Q==" spinCount="100000" sheet="1" objects="1" scenarios="1"/>
  <hyperlinks>
    <hyperlink ref="B2" location="Tool!A1" display="Back to tool" xr:uid="{BC85F7C3-541F-445E-9AB0-8900FDBA86FA}"/>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A7413-4CDA-406A-A795-3B8D5FAA14B9}">
  <dimension ref="A1:F11"/>
  <sheetViews>
    <sheetView showGridLines="0" showRowColHeaders="0" workbookViewId="0"/>
  </sheetViews>
  <sheetFormatPr defaultRowHeight="15" x14ac:dyDescent="0.25"/>
  <cols>
    <col min="2" max="2" width="171.5703125" customWidth="1"/>
  </cols>
  <sheetData>
    <row r="1" spans="1:6" x14ac:dyDescent="0.25">
      <c r="A1" s="77" t="s">
        <v>19</v>
      </c>
    </row>
    <row r="2" spans="1:6" ht="47.25" customHeight="1" x14ac:dyDescent="0.25">
      <c r="B2" s="63" t="s">
        <v>145</v>
      </c>
    </row>
    <row r="3" spans="1:6" ht="51.75" x14ac:dyDescent="0.25">
      <c r="B3" s="62" t="s">
        <v>146</v>
      </c>
    </row>
    <row r="4" spans="1:6" ht="39" customHeight="1" x14ac:dyDescent="0.25">
      <c r="B4" s="64" t="s">
        <v>147</v>
      </c>
    </row>
    <row r="5" spans="1:6" ht="86.25" x14ac:dyDescent="0.25">
      <c r="B5" s="62" t="s">
        <v>148</v>
      </c>
    </row>
    <row r="6" spans="1:6" ht="37.5" customHeight="1" x14ac:dyDescent="0.25">
      <c r="B6" s="64" t="s">
        <v>149</v>
      </c>
    </row>
    <row r="7" spans="1:6" ht="138" x14ac:dyDescent="0.25">
      <c r="B7" s="62" t="s">
        <v>150</v>
      </c>
      <c r="F7" t="s">
        <v>75</v>
      </c>
    </row>
    <row r="8" spans="1:6" ht="40.5" customHeight="1" x14ac:dyDescent="0.25">
      <c r="B8" s="64" t="s">
        <v>151</v>
      </c>
    </row>
    <row r="9" spans="1:6" ht="103.5" x14ac:dyDescent="0.25">
      <c r="B9" s="62" t="s">
        <v>152</v>
      </c>
    </row>
    <row r="10" spans="1:6" ht="42" customHeight="1" x14ac:dyDescent="0.25">
      <c r="B10" s="64" t="s">
        <v>153</v>
      </c>
    </row>
    <row r="11" spans="1:6" ht="51.75" x14ac:dyDescent="0.25">
      <c r="B11" s="62" t="s">
        <v>154</v>
      </c>
    </row>
  </sheetData>
  <sheetProtection algorithmName="SHA-512" hashValue="g5rBcqwgmNAsp4uBRDMi0PloQISFZlUacdtm8yrxmM90BGJUZ+zgKsCaCvqTD74g93sQlRidiU33TJKV6Sw+1g==" saltValue="EkNqTFI2QOl33Fma8eh8lQ==" spinCount="100000" sheet="1" objects="1" scenarios="1"/>
  <hyperlinks>
    <hyperlink ref="A1" location="Tool!A1" display="Back to tool" xr:uid="{D4C59856-0E35-4BAC-927A-3907F890C58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A6A7B-ABE9-4E6C-9229-E08A93A231B1}">
  <dimension ref="A1:F22"/>
  <sheetViews>
    <sheetView workbookViewId="0">
      <selection activeCell="E15" sqref="E15"/>
    </sheetView>
  </sheetViews>
  <sheetFormatPr defaultRowHeight="15" x14ac:dyDescent="0.25"/>
  <cols>
    <col min="3" max="3" width="12.85546875" customWidth="1"/>
    <col min="4" max="4" width="12.42578125" customWidth="1"/>
    <col min="10" max="10" width="48.28515625" customWidth="1"/>
  </cols>
  <sheetData>
    <row r="1" spans="1:6" x14ac:dyDescent="0.25">
      <c r="A1" s="77" t="s">
        <v>19</v>
      </c>
    </row>
    <row r="2" spans="1:6" x14ac:dyDescent="0.25">
      <c r="B2" s="6" t="s">
        <v>155</v>
      </c>
      <c r="D2" t="s">
        <v>156</v>
      </c>
      <c r="E2" t="s">
        <v>157</v>
      </c>
      <c r="F2" t="s">
        <v>158</v>
      </c>
    </row>
    <row r="3" spans="1:6" x14ac:dyDescent="0.25">
      <c r="B3" t="s">
        <v>1</v>
      </c>
      <c r="D3" s="19">
        <v>1</v>
      </c>
      <c r="E3" s="24">
        <v>5</v>
      </c>
      <c r="F3" s="7">
        <v>6</v>
      </c>
    </row>
    <row r="4" spans="1:6" x14ac:dyDescent="0.25">
      <c r="B4" t="s">
        <v>159</v>
      </c>
      <c r="D4" s="19">
        <v>2</v>
      </c>
      <c r="E4" s="24">
        <v>8</v>
      </c>
      <c r="F4" s="7">
        <v>10</v>
      </c>
    </row>
    <row r="5" spans="1:6" x14ac:dyDescent="0.25">
      <c r="B5" t="s">
        <v>160</v>
      </c>
      <c r="D5" s="19">
        <v>3</v>
      </c>
      <c r="E5" s="24">
        <v>14</v>
      </c>
      <c r="F5" s="7">
        <v>18</v>
      </c>
    </row>
    <row r="6" spans="1:6" x14ac:dyDescent="0.25">
      <c r="D6" s="19">
        <v>4</v>
      </c>
      <c r="E6" s="24">
        <v>25</v>
      </c>
      <c r="F6" s="7">
        <v>31</v>
      </c>
    </row>
    <row r="8" spans="1:6" x14ac:dyDescent="0.25">
      <c r="B8" t="s">
        <v>161</v>
      </c>
    </row>
    <row r="9" spans="1:6" x14ac:dyDescent="0.25">
      <c r="B9" t="s">
        <v>162</v>
      </c>
    </row>
    <row r="10" spans="1:6" x14ac:dyDescent="0.25">
      <c r="B10" t="s">
        <v>163</v>
      </c>
    </row>
    <row r="11" spans="1:6" x14ac:dyDescent="0.25">
      <c r="B11" t="s">
        <v>164</v>
      </c>
    </row>
    <row r="13" spans="1:6" x14ac:dyDescent="0.25">
      <c r="B13" t="s">
        <v>165</v>
      </c>
    </row>
    <row r="14" spans="1:6" x14ac:dyDescent="0.25">
      <c r="B14" t="b">
        <f>Tool!$D$16=Details!B3</f>
        <v>0</v>
      </c>
    </row>
    <row r="15" spans="1:6" x14ac:dyDescent="0.25">
      <c r="B15" t="b">
        <f>Tool!$D$16=Details!B4</f>
        <v>0</v>
      </c>
    </row>
    <row r="16" spans="1:6" x14ac:dyDescent="0.25">
      <c r="B16" t="b">
        <f>Tool!$D$16=Details!B5</f>
        <v>1</v>
      </c>
    </row>
    <row r="17" spans="2:2" x14ac:dyDescent="0.25">
      <c r="B17" t="b">
        <f>OR(Tool!D16=Details!B4,Tool!D16=Details!B5)</f>
        <v>1</v>
      </c>
    </row>
    <row r="19" spans="2:2" ht="15.75" x14ac:dyDescent="0.25">
      <c r="B19" s="50" t="s">
        <v>166</v>
      </c>
    </row>
    <row r="20" spans="2:2" ht="15.75" x14ac:dyDescent="0.25">
      <c r="B20" s="50" t="s">
        <v>167</v>
      </c>
    </row>
    <row r="21" spans="2:2" ht="15.75" x14ac:dyDescent="0.25">
      <c r="B21" s="50" t="s">
        <v>168</v>
      </c>
    </row>
    <row r="22" spans="2:2" ht="15.75" x14ac:dyDescent="0.25">
      <c r="B22" s="50" t="s">
        <v>169</v>
      </c>
    </row>
  </sheetData>
  <hyperlinks>
    <hyperlink ref="A1" location="Tool!A1" display="Back to tool" xr:uid="{AF4706F2-AB6C-4463-9D7C-DEF077741F4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CE302EE96E1E4A86DE9CA3897B1CD2" ma:contentTypeVersion="18" ma:contentTypeDescription="Create a new document." ma:contentTypeScope="" ma:versionID="04855b09b7b0e7babaf753e7b5922ae6">
  <xsd:schema xmlns:xsd="http://www.w3.org/2001/XMLSchema" xmlns:xs="http://www.w3.org/2001/XMLSchema" xmlns:p="http://schemas.microsoft.com/office/2006/metadata/properties" xmlns:ns2="27bbcd64-1b7c-4566-897d-79c353605d24" xmlns:ns3="8a88c1ce-e86d-4a92-8606-b4d816c94204" targetNamespace="http://schemas.microsoft.com/office/2006/metadata/properties" ma:root="true" ma:fieldsID="e413d826b73e2c92718171818d3a4f09" ns2:_="" ns3:_="">
    <xsd:import namespace="27bbcd64-1b7c-4566-897d-79c353605d24"/>
    <xsd:import namespace="8a88c1ce-e86d-4a92-8606-b4d816c9420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bcd64-1b7c-4566-897d-79c353605d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88c1ce-e86d-4a92-8606-b4d816c9420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340b283-f3be-44ef-9006-8f6802e246f0}" ma:internalName="TaxCatchAll" ma:showField="CatchAllData" ma:web="8a88c1ce-e86d-4a92-8606-b4d816c942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a88c1ce-e86d-4a92-8606-b4d816c94204" xsi:nil="true"/>
    <lcf76f155ced4ddcb4097134ff3c332f xmlns="27bbcd64-1b7c-4566-897d-79c353605d24">
      <Terms xmlns="http://schemas.microsoft.com/office/infopath/2007/PartnerControls"/>
    </lcf76f155ced4ddcb4097134ff3c332f>
    <SharedWithUsers xmlns="8a88c1ce-e86d-4a92-8606-b4d816c94204">
      <UserInfo>
        <DisplayName>Lane, Sherri (SBS)</DisplayName>
        <AccountId>49</AccountId>
        <AccountType/>
      </UserInfo>
    </SharedWithUsers>
  </documentManagement>
</p:properties>
</file>

<file path=customXml/itemProps1.xml><?xml version="1.0" encoding="utf-8"?>
<ds:datastoreItem xmlns:ds="http://schemas.openxmlformats.org/officeDocument/2006/customXml" ds:itemID="{A374505E-5458-42AE-803F-0A8FF0AB50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bbcd64-1b7c-4566-897d-79c353605d24"/>
    <ds:schemaRef ds:uri="8a88c1ce-e86d-4a92-8606-b4d816c94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038ABF-678B-46E9-BCEF-02C2DEDF1070}">
  <ds:schemaRefs>
    <ds:schemaRef ds:uri="http://schemas.microsoft.com/sharepoint/v3/contenttype/forms"/>
  </ds:schemaRefs>
</ds:datastoreItem>
</file>

<file path=customXml/itemProps3.xml><?xml version="1.0" encoding="utf-8"?>
<ds:datastoreItem xmlns:ds="http://schemas.openxmlformats.org/officeDocument/2006/customXml" ds:itemID="{84EFE0F3-BDAC-4ACB-801F-2D876A7A5C7D}">
  <ds:schemaRefs>
    <ds:schemaRef ds:uri="http://schemas.microsoft.com/office/2006/metadata/properties"/>
    <ds:schemaRef ds:uri="http://schemas.microsoft.com/office/infopath/2007/PartnerControls"/>
    <ds:schemaRef ds:uri="8a88c1ce-e86d-4a92-8606-b4d816c94204"/>
    <ds:schemaRef ds:uri="27bbcd64-1b7c-4566-897d-79c353605d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Tool</vt:lpstr>
      <vt:lpstr>Instructions</vt:lpstr>
      <vt:lpstr>Summary Projections Explanation</vt:lpstr>
      <vt:lpstr>Annual Financial Calculations</vt:lpstr>
      <vt:lpstr>Disclaimers</vt:lpstr>
      <vt:lpstr>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Lane, Sherri (SBS)</dc:creator>
  <cp:keywords/>
  <dc:description/>
  <cp:lastModifiedBy>Martino, Rosanne  (SBS)</cp:lastModifiedBy>
  <cp:revision/>
  <dcterms:created xsi:type="dcterms:W3CDTF">2023-12-11T17:21:26Z</dcterms:created>
  <dcterms:modified xsi:type="dcterms:W3CDTF">2024-11-12T17:56:55Z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0x01010052CE302EE96E1E4A86DE9CA3897B1CD2</vt:lpwstr>
  </property>
  <property fmtid="{D5CDD505-2E9C-101B-9397-08002B2CF9AE}" pid="3" name="MediaServiceImageTags">
    <vt:lpwstr/>
  </property>
</Properties>
</file>